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Bambang Suryoatmono\Documents\AATJE\Majelis Akreditasi\Peraturan BAN-PT\Peraturan BAN-PT 3 2021 Pembukaan 5 Prodi Kesehatan\"/>
    </mc:Choice>
  </mc:AlternateContent>
  <bookViews>
    <workbookView xWindow="0" yWindow="0" windowWidth="19200" windowHeight="7050" tabRatio="607" firstSheet="1" activeTab="1"/>
  </bookViews>
  <sheets>
    <sheet name="Antar instrumen" sheetId="7" state="hidden" r:id="rId1"/>
    <sheet name="Matriks Penilaian" sheetId="13" r:id="rId2"/>
    <sheet name="Pembobotan" sheetId="18"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 i="18" l="1"/>
  <c r="C11" i="18"/>
  <c r="C12" i="18"/>
  <c r="F18" i="18" l="1"/>
  <c r="G10" i="18" s="1"/>
  <c r="L11" i="18" s="1"/>
  <c r="N11" i="18" s="1"/>
  <c r="D17" i="18" l="1"/>
  <c r="K17" i="18"/>
  <c r="C15" i="18" l="1"/>
  <c r="B10" i="18" l="1"/>
  <c r="K16" i="18" l="1"/>
  <c r="I12" i="18"/>
  <c r="I10" i="18"/>
  <c r="G4" i="18"/>
  <c r="D16" i="18"/>
  <c r="C16" i="18"/>
  <c r="D14" i="18"/>
  <c r="D13" i="18"/>
  <c r="C13" i="18"/>
  <c r="C10" i="18"/>
  <c r="C9" i="18"/>
  <c r="D8" i="18"/>
  <c r="D7" i="18"/>
  <c r="C7" i="18"/>
  <c r="C6" i="18"/>
  <c r="C5" i="18"/>
  <c r="C4" i="18"/>
  <c r="B13" i="18"/>
  <c r="B4" i="18"/>
  <c r="A5" i="18" l="1"/>
  <c r="A6" i="18" s="1"/>
  <c r="A7" i="18" s="1"/>
  <c r="A8" i="18" s="1"/>
  <c r="I16" i="18"/>
  <c r="I15" i="18"/>
  <c r="K14" i="18"/>
  <c r="K13" i="18"/>
  <c r="I13" i="18"/>
  <c r="G13" i="18"/>
  <c r="G18" i="18" s="1"/>
  <c r="I9" i="18"/>
  <c r="L9" i="18" s="1"/>
  <c r="N9" i="18" s="1"/>
  <c r="K8" i="18"/>
  <c r="K7" i="18"/>
  <c r="I7" i="18"/>
  <c r="I6" i="18"/>
  <c r="L6" i="18" s="1"/>
  <c r="N6" i="18" s="1"/>
  <c r="I5" i="18"/>
  <c r="L5" i="18" s="1"/>
  <c r="N5" i="18" s="1"/>
  <c r="I4" i="18"/>
  <c r="A6" i="13"/>
  <c r="A7" i="13" s="1"/>
  <c r="K18" i="18" l="1"/>
  <c r="I18" i="18"/>
  <c r="L17" i="18"/>
  <c r="N17" i="18" s="1"/>
  <c r="A9" i="18"/>
  <c r="A10" i="18" s="1"/>
  <c r="A11" i="18" s="1"/>
  <c r="A12" i="18" s="1"/>
  <c r="A8" i="13"/>
  <c r="L8" i="18"/>
  <c r="N8" i="18" s="1"/>
  <c r="L12" i="18"/>
  <c r="N12" i="18" s="1"/>
  <c r="L14" i="18"/>
  <c r="N14" i="18" s="1"/>
  <c r="L10" i="18"/>
  <c r="L15" i="18"/>
  <c r="N15" i="18" s="1"/>
  <c r="L7" i="18"/>
  <c r="N7" i="18" s="1"/>
  <c r="L16" i="18"/>
  <c r="N16" i="18" s="1"/>
  <c r="L4" i="18"/>
  <c r="N4" i="18" s="1"/>
  <c r="L13" i="18"/>
  <c r="N13" i="18" s="1"/>
  <c r="A13" i="18" l="1"/>
  <c r="A14" i="18" s="1"/>
  <c r="A15" i="18" s="1"/>
  <c r="A16" i="18" s="1"/>
  <c r="A17" i="18" s="1"/>
  <c r="A9" i="13"/>
  <c r="A10" i="13" s="1"/>
  <c r="N10" i="18"/>
  <c r="N18" i="18" s="1"/>
  <c r="N19" i="18" s="1"/>
  <c r="L18" i="18"/>
  <c r="A4" i="7"/>
  <c r="A5" i="7" s="1"/>
  <c r="A6" i="7" s="1"/>
  <c r="A7" i="7" s="1"/>
  <c r="A8" i="7" s="1"/>
  <c r="A9" i="7" s="1"/>
  <c r="A10" i="7" s="1"/>
  <c r="A11" i="7" s="1"/>
  <c r="A12" i="7" s="1"/>
  <c r="A13" i="7" s="1"/>
  <c r="A14" i="7" s="1"/>
  <c r="A15" i="7" s="1"/>
  <c r="A16" i="7" s="1"/>
  <c r="A17" i="7" s="1"/>
  <c r="A18" i="7" s="1"/>
  <c r="A11" i="13" l="1"/>
  <c r="A19" i="7"/>
  <c r="A20" i="7" s="1"/>
  <c r="A21" i="7" s="1"/>
  <c r="A22" i="7" s="1"/>
  <c r="A23" i="7" s="1"/>
  <c r="A24" i="7" s="1"/>
  <c r="A25" i="7" s="1"/>
  <c r="A26" i="7" s="1"/>
  <c r="A12" i="13" l="1"/>
  <c r="A13" i="13" s="1"/>
  <c r="A14" i="13" s="1"/>
  <c r="A15" i="13" s="1"/>
  <c r="A16" i="13" s="1"/>
  <c r="A17" i="13" s="1"/>
  <c r="A22" i="13" s="1"/>
</calcChain>
</file>

<file path=xl/sharedStrings.xml><?xml version="1.0" encoding="utf-8"?>
<sst xmlns="http://schemas.openxmlformats.org/spreadsheetml/2006/main" count="489" uniqueCount="230">
  <si>
    <t>Elemen</t>
  </si>
  <si>
    <t>Indikator</t>
  </si>
  <si>
    <t>Kriteria</t>
  </si>
  <si>
    <t>1.2  Profil Lulusan Program Studi.</t>
  </si>
  <si>
    <t>1.1  Keunikan atau Keunggulan Program Studi.</t>
  </si>
  <si>
    <t>1.3  Capaian Pembelajaran</t>
  </si>
  <si>
    <t>2.1  Calon dosen tetap pada program studi yang diusulkan</t>
  </si>
  <si>
    <t>1.  Kurikulum</t>
  </si>
  <si>
    <t>2.  Dosen</t>
  </si>
  <si>
    <t>3.  Unit Pengelola Program Studi</t>
  </si>
  <si>
    <t xml:space="preserve">3.1  Organisasi dan Tata Kerja Unit Pengelola Program Studi.     </t>
  </si>
  <si>
    <t>3.1.2  Rencana Perwujudan Good Governance dan Lima Pilar Tata Pamong</t>
  </si>
  <si>
    <t>3.1.1  Rancangan Organisasi dan Tata Kerja Unit Pengelola Program Studi</t>
  </si>
  <si>
    <t>3.3.1  Ruang kuliah, ruang kerja dosen, kantor dan perpustakaan</t>
  </si>
  <si>
    <t>3.4  Tenaga Kependidikan</t>
  </si>
  <si>
    <t>Nomor</t>
  </si>
  <si>
    <t>Diminta</t>
  </si>
  <si>
    <t>Tidak Diminta</t>
  </si>
  <si>
    <t>2.2  Luaran Calon Dosen Tetap</t>
  </si>
  <si>
    <t>3.3.2  Ruang belajar mandiri</t>
  </si>
  <si>
    <t>Sub-Elemen</t>
  </si>
  <si>
    <t>Penilaian</t>
  </si>
  <si>
    <t>Bobot Kriteria</t>
  </si>
  <si>
    <t>Bobot Elemen</t>
  </si>
  <si>
    <t>Bobot Sub-Elemen</t>
  </si>
  <si>
    <t>Bobot Butir</t>
  </si>
  <si>
    <t>3.2  Sistem Penjaminan Mutu</t>
  </si>
  <si>
    <t>3.2.2  Syarat kelulusan</t>
  </si>
  <si>
    <t>Tidak ada datanya</t>
  </si>
  <si>
    <t>skor = nilai rerata</t>
  </si>
  <si>
    <t>c. Luas ruang kantor per pegawai</t>
  </si>
  <si>
    <t>d. Luas perpustakaan</t>
  </si>
  <si>
    <t>Jumlah dan kualifikasi tenaga kependidikan</t>
  </si>
  <si>
    <t>Jumlah dan kualifikasi tenaga kependidikan tidak memenuhi persyaratan</t>
  </si>
  <si>
    <t>Tidak ada nilai 1</t>
  </si>
  <si>
    <t>Keterpenuhan unsur struktur organisasi UPPS; Unit Pengelola Program Studi yang mencakup aspek: 
a. 5 unsur unit pengelola program studi: 
   1) unsur penyusun kebijakan; 
   2) unsur pelaksana akademik; 
   3) unsur pengawas dan penjaminan mutu; 
   4) unsur penunjang akademik atau sumber belajar; dan 
   5) unsur pelaksana administrasi atau tata usaha; dan 
b. penjelasan tata kerja dan tata hubungan</t>
  </si>
  <si>
    <t>Kepemilikan ruang belajar mandiri ditinjau dari luasan per mahasiswa, status kepemilikan, dan kelengkapan</t>
  </si>
  <si>
    <t>Kesesuaian susunan mata kuliah yang mencakup aspek : (1) keberadaan 4 mata kuliah wajib, (2) kesesuaian susunan mata kuliah untuk mencapai capaian pembelajaran, (3) urutan mata kuliah, dan (4) beban sks per semester wajar</t>
  </si>
  <si>
    <t>Level dan jumlah sasaran benchmarking dan mencakup aspek: (1) pengembangan keilmuan, (2) kajian capaian pembelajaran, dan (3) kurikulum program studi sejenis.</t>
  </si>
  <si>
    <t>Tidak mengidentifikasi profil lulusan</t>
  </si>
  <si>
    <t>UPPS telah melaksanakan SPMI yang memenuhi 5 aspek.</t>
  </si>
  <si>
    <t>UPPS telah melaksanakan SPMI yang memenuhi aspek nomor 1 sampai dengan 4.</t>
  </si>
  <si>
    <t>UPPS telah melaksanakan SPMI yang memenuhi aspek nomor 1 sampai dengan 3.</t>
  </si>
  <si>
    <t>UPPS telah melaksanakan SPMI yang memenuhi aspek nomor 1 dan 2, serta siklus kegiatan SPMI baru dilaksanakan pada tahapan penetapan standar dan pelaksanaan standar pendidikan tinggi.</t>
  </si>
  <si>
    <t>UPPS telah memiliki dokumen legal pembentukan unsur pelaksana penjaminan mutu tanpa pelaksanaan SPMI.</t>
  </si>
  <si>
    <t>Diploma III-Pendirian</t>
  </si>
  <si>
    <t>Sarjana Terapan-Pendirian</t>
  </si>
  <si>
    <t>Sarjana Terapan-Penambahan</t>
  </si>
  <si>
    <t>Diploma III-Penambahan</t>
  </si>
  <si>
    <t>Doktor Terapan-Penambahan</t>
  </si>
  <si>
    <t>Magister Terapan-Penambahan</t>
  </si>
  <si>
    <t>1.6  Substansi Praktikum/Praktik/Praktik Studio</t>
  </si>
  <si>
    <t>3.3.4 Akses kepustakaan ilmiah</t>
  </si>
  <si>
    <r>
      <t>2.2  Instruktur/Tutor/Sebutan lain yg sejenis (</t>
    </r>
    <r>
      <rPr>
        <sz val="10"/>
        <color rgb="FFFF0000"/>
        <rFont val="Arial Narrow"/>
        <family val="2"/>
      </rPr>
      <t>Untuk Program Magister cukup Tutor</t>
    </r>
    <r>
      <rPr>
        <sz val="10"/>
        <color theme="1"/>
        <rFont val="Arial Narrow"/>
        <family val="2"/>
      </rPr>
      <t>)</t>
    </r>
  </si>
  <si>
    <r>
      <t>3.2.1  (</t>
    </r>
    <r>
      <rPr>
        <sz val="10"/>
        <color rgb="FFFF0000"/>
        <rFont val="Arial Narrow"/>
        <family val="2"/>
      </rPr>
      <t>Rancangan</t>
    </r>
    <r>
      <rPr>
        <sz val="10"/>
        <color theme="1"/>
        <rFont val="Arial Narrow"/>
        <family val="2"/>
      </rPr>
      <t>) Sistem Penjaminan Mutu Internal</t>
    </r>
  </si>
  <si>
    <r>
      <t xml:space="preserve">3.3.3  Ruang akademik khusus dan peralatan </t>
    </r>
    <r>
      <rPr>
        <sz val="10"/>
        <color rgb="FFFF0000"/>
        <rFont val="Arial Narrow"/>
        <family val="2"/>
      </rPr>
      <t>(untuk penelitian)</t>
    </r>
  </si>
  <si>
    <t>Level dan jumlah sasaran benchmarking dan mencakup aspek: (1) pengembangan dan pengamalan ilmu pengetahuan dan/atau teknologi melalui penalaran dan penelitian ilmiah, (2) kajian kebutuhan masyaraat terkait penerapan keilmuan terhadap kasus-kasus tang berkembang, dan (3) bidang kajian keahlian yang spesifik dalam penerapan ilmu pengetahuan dan teknologi.</t>
  </si>
  <si>
    <t>Profesi atau jenis pekerjaan atau bentuk kerja lainnya. Profil lulusan dilengkapi dengan uraian ringkas kompetensi seluruh profil yang sesuai dengan program pendidikan Magister Terapan, dan keterkaitan profil tersebut dengan keunggulan atau keunikan program studi.</t>
  </si>
  <si>
    <t>Profesi atau jenis pekerjaan atau bentuk kerja lainnya. Profil lulusan dilengkapi dengan uraian ringkas kompetensi seluruh profil yang sesuai dengan program pendidikan Sarjana Terapan, dan keterkaitan profil tersebut dengan keunggulan atau keunikan program studi.</t>
  </si>
  <si>
    <t>Profesi atau jenis pekerjaan atau bentuk kerja lainnya. Profil lulusan dilengkapi dengan uraian ringkas kompetensi seluruh profil yang sesuai dengan program pendidikan Diploma Tiga, dan keterkaitan profil tersebut dengan keunggulan atau keunikan program studi.</t>
  </si>
  <si>
    <t>Rumusan capaian pembelajaran program studi mengacu pada profil lulusan, merujuk pada deskripsi capaian pembelajaran SN-Dikti dan level 5 (lima) KKNI dan relevansinya dengan keunggulan atau keunikan program studi.</t>
  </si>
  <si>
    <t>Rumusan capaian pembelajaran program studi mengacu pada profil lulusan, merujuk pada deskripsi capaian pembelajaran SN-Dikti dan level 6 (enam) KKNI untuk Program Sarjana Terapan dan relevansinya dengan keunggulan atau keunikan program studi.</t>
  </si>
  <si>
    <t>Rumusan capaian pembelajaran program studi mengacu pada profil lulusan, merujuk pada deskripsi capaian pembelajaran SN-Dikti dan level 8 (delapan) KKNI  dan relevansinya dengan keunggulan atau keunikan program studi.</t>
  </si>
  <si>
    <t>Profil lulusan program studi yang berupa profesi atau jenis pekerjaan atau bentuk kerja lainnya. Profil setiap lulusan dilengkapi dengan uraian singkat dan keterkaitannya dengan keunikan atau keunggulan program studi.</t>
  </si>
  <si>
    <t>Keunikan atau keunggulan program studi yang diusulkan berdasarkan perbandingan 3 (tiga) program studi sejenis pada tingkat nasional dan/atau internasional yang mencakup aspek (1) pengembangan keilmuan, (2) kajian capaian pembelajaran, dan (3) kurikulum program studi sejenis.</t>
  </si>
  <si>
    <t>Rumusan capaian pembelajaran program studi yang meliputi unsur sikap, pengetahuan (kompetensi keilmuan), keterampilan umum dan khusus (keahlian) yang dikuasai, sesuai dengan deskripsi capaian pembelajaran Standar Nasional Pendidikan Tinggi (Permendikbud No 3 Tahun 2020) dan deskripsi level 9 (sembilan) KKNI, dan tahapan pendidikan doktor.</t>
  </si>
  <si>
    <t>Rancangan bidang keahlian yang akan menjadi fokus penelitian pada program studi yang diusulkan sesuai dengan rencana keunggulan program studi dan kebutuhan DUDI: (1) Penelitian yang dilakukan secara mandiri oleh perguruan tinggi pengusul, dan atau; (2) Penelitian yang dilakukan melalui  kerjasama dengan mitra industri.</t>
  </si>
  <si>
    <t>Rancangan pembelajaran pendidikan tinggi vokasi bekerja-sama dengan mitra kerjasama (misal teaching industry) sesuai dengan ketentuan peraturan perundang-undangan yang dimuat dalam satu atau lebih dokumen kerjasama yang relevan dari satu atau lebih mitra kerjasama.</t>
  </si>
  <si>
    <t>Susunan/daftar mata kuliah berdasarkan urutan mata kuliah (MK) per semester sesuai dengan model pembelajaran pendidikan tinggi vokasi bekerjasama dengan DUDI</t>
  </si>
  <si>
    <t>Keterkaitan antara mata kuliah/blok sebagai bahan pembelajaran dan riset sesuai dengan tahapan pendidikan doktor yang mengait dengan bahan kajian untuk menjamin terpenuhinya output publikasi pada jurnal internasional bereputasi</t>
  </si>
  <si>
    <t>Bidang – bidang keilmuan yang akan menjadi fokus penelitian pada program studi doktor yang diusulkan sesuai dengan rekam jejak publikasi dosen dan dukungan fasilitas yang disiapkan</t>
  </si>
  <si>
    <t>Substansi praktikum/praktik yang merupakan bagian dari mata kuliah/blok/modul tertentu yang diselenggarakan program studi</t>
  </si>
  <si>
    <t xml:space="preserve">Keterpenuhan 9 (sembilan) kriteria RPS yang baik pada 10 (sepuluh) mata kuliah penciri program studi Diploma Tiga yang diusulkan </t>
  </si>
  <si>
    <t xml:space="preserve">Keterpenuhan 9 (sembilan) kriteria RPS yang baik pada 10 (sepuluh) mata kuliah penciri program studi Sarjana Terapan yang diusulkan </t>
  </si>
  <si>
    <t xml:space="preserve">Keterpenuhan 5 (lima) kriteria RPS yang baik pada 10 (sepuluh) mata kuliah penciri program studi Sarjana Terapan yang diusulkan </t>
  </si>
  <si>
    <t xml:space="preserve">Keterpenuhan 2 (dua) - 3 (tiga) kriteria RPS yang baik pada 10 (sepuluh) mata kuliah penciri program studi Sarjana Terapan yang diusulkan </t>
  </si>
  <si>
    <t>Rancangan fasilitasi dan implementasi kebijakan “Merdeka Belajar – Kampus Merdeka” bagi mahasiswa yang melakukan pembelajaran di luar program studi yang diusulkan sesuai Standar Nasional Pendidikan Tinggi (Permendikbud No 3 Tahun 2020) dan Buku Panduan Merdeka Belajar – Kampus Merdeka 2020, Ditjen Dikti Kemdikbud.</t>
  </si>
  <si>
    <t>Status,  jumlah dan kualifikasi akademik calon  dosen tetap</t>
  </si>
  <si>
    <t>Status,  jumlah dan kualifikasi akademik calon  instruktur/tutor atau sebutan lain yang sejenis</t>
  </si>
  <si>
    <t xml:space="preserve">Status,  jumlah dan kualifikasi akademik calon tutor </t>
  </si>
  <si>
    <t>Jumlah keterlibatan dosen dalam penulisan karya ilmiah/seni/olah raga yang dihasilkan dari penelitian dan pengabdian kepada masyarakat</t>
  </si>
  <si>
    <t>Rekam jejak/data publikasi calon dosen tetap yang bidang keahliannya sesuai program studi pada jurnal nasional terakreditasi peringkat 1 atau 2 atau jurnal internasional bereputasi sebagai penulis utama (penulis pertama atau penulis korespondensi).</t>
  </si>
  <si>
    <r>
      <t>Perwujudan</t>
    </r>
    <r>
      <rPr>
        <i/>
        <sz val="10"/>
        <rFont val="Arial Narrow"/>
        <family val="2"/>
      </rPr>
      <t xml:space="preserve"> good governance</t>
    </r>
    <r>
      <rPr>
        <sz val="10"/>
        <rFont val="Arial Narrow"/>
        <family val="2"/>
      </rPr>
      <t xml:space="preserve"> dan lima pilar tata pamong yang mampu menjamin terwujudnya visi, terlaksanakannya misi, tercapainya tujuan, dan berhasilnya strategi yang digunakan secara: 1) Kredibel, 2) Transparan, 3) Akuntabel, 4) Bertanggung jawab, dan 5) Adil</t>
    </r>
  </si>
  <si>
    <r>
      <t xml:space="preserve">Keterlaksanaan Sistem Penjaminan Mutu Internal berdasarkan keberadaan 5 aspek: 1) dokumen legal pembentukan unsur pelaksana penjaminan mutu; 2) ketersediaan dokumen mutu: kebijakan SPMI, manual SPMI, standar SPMI, dan formulir SPMI; 3) terlaksananya siklus penjaminan mutu (siklus PPEPP); 4) bukti sahih efektivitas pelaksanaan penjaminan mutu (jika ada); 5) memiliki </t>
    </r>
    <r>
      <rPr>
        <i/>
        <sz val="10"/>
        <rFont val="Arial Narrow"/>
        <family val="2"/>
      </rPr>
      <t>external benchmarking</t>
    </r>
    <r>
      <rPr>
        <sz val="10"/>
        <rFont val="Arial Narrow"/>
        <family val="2"/>
      </rPr>
      <t xml:space="preserve"> dalam peningkatan mutu (jika ada).</t>
    </r>
  </si>
  <si>
    <t>Rancangan Kebijakan Sistem Penjaminan Mutu Internal perguruan tinggi minimal dalam bentuk: a) dokumen Kebijakan Sistem Penjaminan Mutu Internal yang mencakup aspek 1) asas dan prinsip;  2) tujuan dan strategi;  3) ruang lingkup; 4) manajemen;5) jumlah dan nama standar; dan b) informasi dokumen SPMI lainnya</t>
  </si>
  <si>
    <t>Persyaratan kelulusan mahasiswa yang mencakup aspek : TOEFL/IELTS, Indeks Prestasi Kumulatitive, Jumlah sks total, Persyaratan seminar, Persyaratan publikasi, Ujian disertasi, dan masa belajar</t>
  </si>
  <si>
    <t xml:space="preserve">Rataan Luas ruangan per mahasiswa atau dosen atau karyawan, dan luas minimum perpustakaan  </t>
  </si>
  <si>
    <t>Jumlah ruang akademik khusus sesuai mata kuliah berpraktikum/ berpraktek dengan luasan 1,5 m2 per mahasiswa, 25 orang per ruang, dilengkapi dengan peralatan yang lengkap dan mutakhir untuk 2 (dua) tahun pertama</t>
  </si>
  <si>
    <t xml:space="preserve">Jumlah ruang akademik khusus sesuai mata kuliah berpraktikum/ berpraktek dengan luasan 1,5 m2 per mahasiswa, 25 orang per ruang, dilengkapi dengan peralatan yang lengkap dan mutakhir  </t>
  </si>
  <si>
    <t xml:space="preserve">Jumlah ruang akademik khusus sesuai kebutuhan riset mahasiswa dan dosen  dilengkapi dengan peralatan yang lengkap dan mutakhir  </t>
  </si>
  <si>
    <t>Kepemilikan akses kepustakaan ilmiah</t>
  </si>
  <si>
    <t xml:space="preserve">1.4  Rancangan Pembelajaran Pendidikan Tinggi Vokasi Bekerjasama dengan Mitra </t>
  </si>
  <si>
    <t>Skor/Nilai</t>
  </si>
  <si>
    <t>Tidak ada nilai &lt; 2</t>
  </si>
  <si>
    <t>1.5.1 Susunan mata kuliah</t>
  </si>
  <si>
    <t>1.5.2 Pembelajaran yang dilaksanakan dalam bentuk praktikum/praktik/praktik bengkel/praktik studio/praktek lapang atau magang</t>
  </si>
  <si>
    <r>
      <t>1.9  (</t>
    </r>
    <r>
      <rPr>
        <sz val="10"/>
        <color rgb="FFFF0000"/>
        <rFont val="Arial Narrow"/>
        <family val="2"/>
      </rPr>
      <t>Rancangan</t>
    </r>
    <r>
      <rPr>
        <sz val="10"/>
        <color theme="1"/>
        <rFont val="Arial Narrow"/>
        <family val="2"/>
      </rPr>
      <t>) Fasilitasi dan Implementasi Merdeka Belajar bagi Mahasiswa</t>
    </r>
  </si>
  <si>
    <t>Fasilitasi dan implementasi kebijakan “Merdeka Belajar – Kampus Merdeka” bagi mahasiswa yang melakukan pembelajaran di luar program studi yang diusulkan sesuai Standar Nasional Pendidikan Tinggi (Permendikbud No 3 Tahun 2020) dan Buku Panduan Merdeka Belajar – Kampus Merdeka 2020, Ditjen Dikti Kemdikbud.</t>
  </si>
  <si>
    <t>Keterlibatan instruktur/tutor/atau sebutan lain dalam pembelajaran</t>
  </si>
  <si>
    <r>
      <t>Keterlaksanaan Sistem Penjaminan Mutu Internal (akademik dan nonakademik) berdasarkan keberadaan 5 (lima) aspek: 1) dokumen legal pembentukan unsur pelaksana penjaminan mutu; 2) ketersediaan dokumen mutu: kebijakan SPMI, manual SPMI, standar SPMI, dan formulir SPMI; 3) terlaksananya siklus penjaminan mutu (siklus PPEPP); 4) bukti sahih efektivitas pelaksanaan penjaminan mutu (</t>
    </r>
    <r>
      <rPr>
        <b/>
        <sz val="12"/>
        <rFont val="Arial Narrow"/>
        <family val="2"/>
      </rPr>
      <t>jika ada</t>
    </r>
    <r>
      <rPr>
        <sz val="12"/>
        <rFont val="Arial Narrow"/>
        <family val="2"/>
      </rPr>
      <t xml:space="preserve">); 5) memiliki </t>
    </r>
    <r>
      <rPr>
        <i/>
        <sz val="12"/>
        <rFont val="Arial Narrow"/>
        <family val="2"/>
      </rPr>
      <t>external benchmarking</t>
    </r>
    <r>
      <rPr>
        <sz val="12"/>
        <rFont val="Arial Narrow"/>
        <family val="2"/>
      </rPr>
      <t xml:space="preserve"> dalam peningkatan mutu (</t>
    </r>
    <r>
      <rPr>
        <b/>
        <sz val="12"/>
        <rFont val="Arial Narrow"/>
        <family val="2"/>
      </rPr>
      <t>jika ada</t>
    </r>
    <r>
      <rPr>
        <sz val="12"/>
        <rFont val="Arial Narrow"/>
        <family val="2"/>
      </rPr>
      <t>).</t>
    </r>
  </si>
  <si>
    <t>1.7 Rencana Pembelajaran Semester (RPS)</t>
  </si>
  <si>
    <t>1.4.1 Model rancangan pembelajaran</t>
  </si>
  <si>
    <t>1.4.2 Keterlibatan mitra kerjasama</t>
  </si>
  <si>
    <t>Proporsi jumlah jam pembelajaran praktikum/praktik/ praktik bengkel/praktik studio/praktik lapang atau magang terhadap total jam pembelajaran selama masa pendidikan</t>
  </si>
  <si>
    <r>
      <t xml:space="preserve">1.5  Struktur Kurikulum </t>
    </r>
    <r>
      <rPr>
        <sz val="10"/>
        <color rgb="FFFF0000"/>
        <rFont val="Arial Narrow"/>
        <family val="2"/>
      </rPr>
      <t xml:space="preserve"> </t>
    </r>
  </si>
  <si>
    <t xml:space="preserve">1.8 (Rancangan Fokus Penelitian Terutama Yang Melalui Kerjasama - Program Magister) </t>
  </si>
  <si>
    <t xml:space="preserve">3.3  Sarana dan Prasarana      </t>
  </si>
  <si>
    <t>Keterlibatan mitra kerjasama dalam hal  (1) pengembangan kurikulum, (2)  pemanfaatan tenaga ahli, dan (3) penyediaan tempat magang, praktikum, praktik, dan rekruitmen lulusan.</t>
  </si>
  <si>
    <t>2.2.1 Status,  jumlah dan kualifikasi akademik calon  instruktur/tutor atau sebutan lain yang sejenis</t>
  </si>
  <si>
    <t>2.2.2 Keterlibatan instruktur/tutor/atau sebutan lain dalam pembelajaran</t>
  </si>
  <si>
    <t>Tidak mendeskripsikan/ menguraikan keunggulan program studi</t>
  </si>
  <si>
    <t>Tidak ada skor 0</t>
  </si>
  <si>
    <t>3.  Unit Pengelola Program Studi dan Ketersedian Sarana Prasarana serta Wahana Praktik, Tenaga Kependidikan</t>
  </si>
  <si>
    <t>Asumsi Skor</t>
  </si>
  <si>
    <t>Nilai Akhir</t>
  </si>
  <si>
    <t>Syarat</t>
  </si>
  <si>
    <t>wajib</t>
  </si>
  <si>
    <t>1.4.1 Susunan mata kuliah/blok/modul</t>
  </si>
  <si>
    <r>
      <t xml:space="preserve">Level dan jumlah sasaran </t>
    </r>
    <r>
      <rPr>
        <i/>
        <sz val="12"/>
        <rFont val="Arial Narrow"/>
        <family val="2"/>
      </rPr>
      <t>benchmarking</t>
    </r>
    <r>
      <rPr>
        <sz val="12"/>
        <rFont val="Arial Narrow"/>
        <family val="2"/>
      </rPr>
      <t xml:space="preserve"> dan mencakup aspek: (1) pengembangan keilmuan, (2) kajian capaian pembelajaran, dan (3) kurikulum program studi sejenis.</t>
    </r>
  </si>
  <si>
    <r>
      <rPr>
        <b/>
        <sz val="12"/>
        <rFont val="Arial Narrow"/>
        <family val="2"/>
      </rPr>
      <t>Tidak melakukan studi banding (</t>
    </r>
    <r>
      <rPr>
        <b/>
        <i/>
        <sz val="12"/>
        <rFont val="Arial Narrow"/>
        <family val="2"/>
      </rPr>
      <t>benchmarking</t>
    </r>
    <r>
      <rPr>
        <b/>
        <sz val="12"/>
        <rFont val="Arial Narrow"/>
        <family val="2"/>
      </rPr>
      <t>)</t>
    </r>
    <r>
      <rPr>
        <sz val="12"/>
        <rFont val="Arial Narrow"/>
        <family val="2"/>
      </rPr>
      <t xml:space="preserve"> dalam menetapkan keunggulan program studi</t>
    </r>
  </si>
  <si>
    <r>
      <t xml:space="preserve">keunggulan program studi disusun berdasarkan </t>
    </r>
    <r>
      <rPr>
        <b/>
        <sz val="12"/>
        <rFont val="Arial Narrow"/>
        <family val="2"/>
      </rPr>
      <t>studi banding (</t>
    </r>
    <r>
      <rPr>
        <b/>
        <i/>
        <sz val="12"/>
        <rFont val="Arial Narrow"/>
        <family val="2"/>
      </rPr>
      <t>benchmarking</t>
    </r>
    <r>
      <rPr>
        <b/>
        <sz val="12"/>
        <rFont val="Arial Narrow"/>
        <family val="2"/>
      </rPr>
      <t>) lebih dari 3 (tiga) program studi pada tingkat nasional atau 1 (satu) program studi pada tingkat internasional</t>
    </r>
    <r>
      <rPr>
        <sz val="12"/>
        <rFont val="Arial Narrow"/>
        <family val="2"/>
      </rPr>
      <t xml:space="preserve"> yang mencakup tiga aspek</t>
    </r>
  </si>
  <si>
    <r>
      <t>keunggulan program studi disusun berdasarkan</t>
    </r>
    <r>
      <rPr>
        <b/>
        <sz val="12"/>
        <rFont val="Arial Narrow"/>
        <family val="2"/>
      </rPr>
      <t xml:space="preserve"> studi banding (</t>
    </r>
    <r>
      <rPr>
        <b/>
        <i/>
        <sz val="12"/>
        <rFont val="Arial Narrow"/>
        <family val="2"/>
      </rPr>
      <t>benchmarking</t>
    </r>
    <r>
      <rPr>
        <b/>
        <sz val="12"/>
        <rFont val="Arial Narrow"/>
        <family val="2"/>
      </rPr>
      <t>) 3 (tiga) program studi pada tingkat nasional</t>
    </r>
    <r>
      <rPr>
        <sz val="12"/>
        <rFont val="Arial Narrow"/>
        <family val="2"/>
      </rPr>
      <t xml:space="preserve"> yang mencakup tiga aspek</t>
    </r>
  </si>
  <si>
    <r>
      <t xml:space="preserve">Keunggulan program studi disusun berdasarkan </t>
    </r>
    <r>
      <rPr>
        <b/>
        <sz val="12"/>
        <rFont val="Arial Narrow"/>
        <family val="2"/>
      </rPr>
      <t>studi banding (</t>
    </r>
    <r>
      <rPr>
        <b/>
        <i/>
        <sz val="12"/>
        <rFont val="Arial Narrow"/>
        <family val="2"/>
      </rPr>
      <t>benchmarking</t>
    </r>
    <r>
      <rPr>
        <b/>
        <sz val="12"/>
        <rFont val="Arial Narrow"/>
        <family val="2"/>
      </rPr>
      <t>) 1 (satu) program studi pada tingkat nasional</t>
    </r>
    <r>
      <rPr>
        <sz val="12"/>
        <rFont val="Arial Narrow"/>
        <family val="2"/>
      </rPr>
      <t xml:space="preserve"> yang mencakup tiga aspek</t>
    </r>
  </si>
  <si>
    <t>Pengusul menguraikan profil lulusan program studi yang berupa jenis pekerjaan atau bentuk kerja lainnya dan keterkaitan profil dengan keunggulan program studi</t>
  </si>
  <si>
    <r>
      <t xml:space="preserve">Hanya mengidentifikasi profil lulusan atau penjelasan mengenai </t>
    </r>
    <r>
      <rPr>
        <b/>
        <sz val="12"/>
        <rFont val="Arial Narrow"/>
        <family val="2"/>
      </rPr>
      <t xml:space="preserve">profil lulusan tidak relevan </t>
    </r>
  </si>
  <si>
    <t>1.4.2 Substansi praktik</t>
  </si>
  <si>
    <t>2.2 Tenaga Kependidikan</t>
  </si>
  <si>
    <t>3.2 Keterlaksanaan Sistem Penjaminan Mutu Internal</t>
  </si>
  <si>
    <t>Tipe RSP Utama</t>
  </si>
  <si>
    <t>Status Akreditasi Rumah Sakit dan status RSP Utama</t>
  </si>
  <si>
    <t>Status Akreditasi Untuk RS Jejaring</t>
  </si>
  <si>
    <t>RSP utama tipe A
(kapasitas bed minimal 400)</t>
  </si>
  <si>
    <t>RSP utama tipe B
(kapasistas bed minimal 300 sampai &lt; 400)</t>
  </si>
  <si>
    <t>RSP utama tipe B
(kapasitas bed 250-300)</t>
  </si>
  <si>
    <t>RSP utama tipe C
(Kapasitas bed 200 sampai &lt; 250)</t>
  </si>
  <si>
    <t>Tidak ada nilai 0</t>
  </si>
  <si>
    <t>Rumah Sakit Terakreditasi A dan Sertifikat sebagai Rumah Sakit  Pendidikan dan berada dalam 1 kota dengan kampus atau dapat dicapai dalam waktu kurang dari 3 jam dengan daya tampung mahasiswa /minggu &gt; 70% dari total mahasiswa yang akan menjalankan kepaniteraan</t>
  </si>
  <si>
    <t>Rumah Sakit Terakreditasi B dan Sertifikat sebagai rumah sakit pendidikan dan berada dalam 1 kota dengan kampus atau dapat dicapai dalam waktu kurang dari 3 jam dengan daya tampung mahasiswa /minggu 60%-70% dari total mahasiswa yang akan menjalankan kepaniteraan</t>
  </si>
  <si>
    <t>Rumah Sakit Terakreditasi B tetapi belum mempunyai sertifikat RSP dan berada dalam 1 kota dengan kampus atau dapat dicapai dalam waktu kurang dari 3 jam dengan daya tampung mahasiswa /minggu 50% - &lt; 60% dari total mahasiswa yang akan menjalankan kepaniteraan</t>
  </si>
  <si>
    <t>Rumah Sakit Terakreditasi C dan belum mempunyai sertifikat RSP dan berada dalam 1 kota dengan kampus atau dapat dicapai dalam waktu kurang dari 3 jam dengan daya tampung mahasiswa /minggu &lt; 50% dari total mahasiswa yang akan menjalankan kepaniteraan</t>
  </si>
  <si>
    <t>Terakreditasi B dan  sebagai rumah sakit pendidikan</t>
  </si>
  <si>
    <t>Terakreditasi B</t>
  </si>
  <si>
    <t>Terakreditasi C</t>
  </si>
  <si>
    <t>Tidak Terakreditasi</t>
  </si>
  <si>
    <t>3.3.2 Wahana praktik</t>
  </si>
  <si>
    <t>3.3.1 Ruang diskusi, ruang residen (mahasiswa), kantor dan perpustakaan</t>
  </si>
  <si>
    <t xml:space="preserve">Tidak mencantumkan/ mendeskripsikan capaian Pembelajaran atau rumusan capaian pembelajaran tidak sesuai dengan SN Dikti atau level 8 (delapan) KKNI   </t>
  </si>
  <si>
    <t xml:space="preserve">Memenuhi tiga aspek </t>
  </si>
  <si>
    <t xml:space="preserve">Memenuhi dua aspek </t>
  </si>
  <si>
    <t>Memenuhi aspek 1 atau 2</t>
  </si>
  <si>
    <t>Rataan Ruang diskusi, ruang residen (mahasiswa), kantor dan perpustakaan</t>
  </si>
  <si>
    <t>b. Luas ruang residen (mahasiswa)</t>
  </si>
  <si>
    <t>2.  Sumber Daya Manusia (Dosen tetap dan Tenaga kependidikan)</t>
  </si>
  <si>
    <r>
      <t xml:space="preserve">Pengusul menguraikan profil lulusan program studi yang berupa jenis pekerjaan atau bentuk kerja lainnya dilengkapi dengan (1) uraian ringkas </t>
    </r>
    <r>
      <rPr>
        <b/>
        <sz val="12"/>
        <rFont val="Arial Narrow"/>
        <family val="2"/>
      </rPr>
      <t>seluruh</t>
    </r>
    <r>
      <rPr>
        <sz val="12"/>
        <rFont val="Arial Narrow"/>
        <family val="2"/>
      </rPr>
      <t xml:space="preserve"> profil, yang sesuai dengan program pendidikannya dan (2) keterkaitan profil dengan  keunggulan prodi</t>
    </r>
  </si>
  <si>
    <r>
      <t xml:space="preserve">Pengusul menguraikan profil lulusan program studi yang berupa jenis pekerjaan atau bentuk kerja lainnya dilengkapi dengan (1) uraian ringkas pada </t>
    </r>
    <r>
      <rPr>
        <b/>
        <sz val="12"/>
        <rFont val="Arial Narrow"/>
        <family val="2"/>
      </rPr>
      <t xml:space="preserve">sebagian </t>
    </r>
    <r>
      <rPr>
        <sz val="12"/>
        <rFont val="Arial Narrow"/>
        <family val="2"/>
      </rPr>
      <t>profil yang sesuai dengan program pendidikannya dan (2) keterkaitan profil dengan  keunggulan program studi.</t>
    </r>
  </si>
  <si>
    <t>1.1 Keunggulan Program Studi.</t>
  </si>
  <si>
    <t>1.2 Profil Lulusan Program Studi.</t>
  </si>
  <si>
    <t>1.3 Capaian Pembelajaran</t>
  </si>
  <si>
    <t>1.4 Struktur Kurikulum (Daftar Mata Kuliah Praktik)</t>
  </si>
  <si>
    <t>1.5 Rencana Pembelajaran Semester (RPS)</t>
  </si>
  <si>
    <t>2.1 Calon dosen tetap pada program studi yang diusulkan</t>
  </si>
  <si>
    <t>3.1 Organisasi dan Tata Kerja Unit Pengelola Program Studi.</t>
  </si>
  <si>
    <t>3.2 Sistem Penjaminan Mutu</t>
  </si>
  <si>
    <t>3.3 Sarana dan Prasarana</t>
  </si>
  <si>
    <t>3.1.1 Rancangan Organisasi dan Tata Kerja Unit Pengelola Program Studi</t>
  </si>
  <si>
    <t>Substansi praktik meliputi aspek:
1. Jumlah panduan praktik sesuai dengan jumlah mata kuliah praktik
2. Substansi panduan praktik sesuai dengan capaian pembelajaran
3. Praktik didukung peralatan mutakhir</t>
  </si>
  <si>
    <t>Rasio tenaga pembimbing banding mahasiswa (1 : 3)</t>
  </si>
  <si>
    <r>
      <t xml:space="preserve">Profil lulusan dilengkapi dengan uraian ringkas kompetensi seluruh profil yang sesuai dengan program pendidikan </t>
    </r>
    <r>
      <rPr>
        <b/>
        <sz val="12"/>
        <rFont val="Arial Narrow"/>
        <family val="2"/>
      </rPr>
      <t>spesialis kedokteran</t>
    </r>
    <r>
      <rPr>
        <sz val="12"/>
        <rFont val="Arial Narrow"/>
        <family val="2"/>
      </rPr>
      <t>, dan keterkaitan profil tersebut dengan keunggulan program studi.</t>
    </r>
  </si>
  <si>
    <t>Indikator untuk Spesialis Kedokteran</t>
  </si>
  <si>
    <r>
      <t xml:space="preserve">a. Luas ruang </t>
    </r>
    <r>
      <rPr>
        <b/>
        <sz val="12"/>
        <rFont val="Arial Narrow"/>
        <family val="2"/>
      </rPr>
      <t>diskusi</t>
    </r>
    <r>
      <rPr>
        <sz val="12"/>
        <rFont val="Arial Narrow"/>
        <family val="2"/>
      </rPr>
      <t xml:space="preserve"> per mahasiswa dan status kepemilikan yaitu SD = milik sendiri atau KS = Kerja sama atau SW = sewa atau kontrak</t>
    </r>
  </si>
  <si>
    <t>3.1.2 Rencana Perwujudan Good Governance dengan Lima Pilar Tata Pamong</t>
  </si>
  <si>
    <r>
      <t>Perwujudan</t>
    </r>
    <r>
      <rPr>
        <i/>
        <sz val="12"/>
        <rFont val="Arial Narrow"/>
        <family val="2"/>
      </rPr>
      <t xml:space="preserve"> good governance</t>
    </r>
    <r>
      <rPr>
        <sz val="12"/>
        <rFont val="Arial Narrow"/>
        <family val="2"/>
      </rPr>
      <t xml:space="preserve"> dengan lima pilar tata pamong yang mampu menjamin terwujudnya visi, terlaksanakannya misi, tercapainya tujuan, dan berhasilnya strategi yang digunakan secara: 1) Kredibel, 2) Transparan, 3) Akuntabel, 4) Bertanggung jawab, dan 5) Adil</t>
    </r>
  </si>
  <si>
    <t>Rumusan capaian pembelajaran: (a) sesuai dengan profil lulusan, (b) deskripsi kompetensinya sesuai level 8 (delapan) KKNI disertai jabaran capaian pembelajaran sesuai SN-Dikti, tetapi (c) tidak atau kurang relevan dengan keunggulan prodi</t>
  </si>
  <si>
    <t>Rumusan capaian pembelajaran: (a) sesuai dengan profil lulusan, (b) deskripsi kompetensinya sesuai SN-Dikti yang mencakup 4 (empat) domain capaian pembelajaran dan sesuai level 8 (delapan) KKNI, dan (3) relevan dgn keunggulan prodi</t>
  </si>
  <si>
    <t>Rumusan capaian pembelajaran: (a) sesuai dengan profil lulusan, (b) deskripsi kompetensinya sesuai SN-Dikti yang mencakup 4 (empat) domain capaian pembelajaran dan sesuai level 8 (delapan) KKNI, (3) relevan dengan keunggulan prodi, dan (4) mencantumkan paling sedikit SN Dikti sebagai rujukan</t>
  </si>
  <si>
    <t>Rumusan capaian pembelajaran tidak sesuai dengan SN Dikti atau level 8 (delapan) KKNI</t>
  </si>
  <si>
    <t>Rumusan capaian pembelajaran program studi mengacu pada profil lulusan, merujuk pada deskripsi capaian pembelajaran SN-Dikti dan level 8 (delapan) KKNI untuk spesialis serta relevansinya dengan keunggulan program studi.</t>
  </si>
  <si>
    <t>Jumlah panduan praktik &lt; jumlah mata kuliah berpraktik</t>
  </si>
  <si>
    <t>Tidak ada panduan praktik</t>
  </si>
  <si>
    <t>Status,  jumlah dan kualifikasi akademik calon  dosen tetap
Dosen paling sedikit 5 (lima) orang dengan  komposisi:
•	paling sedikit 3 (tiga) orang dokter subspesialis; dan
•	dokter spesialis dengan pengalaman kerja paling sedikit 5 (lima) tahun dalam satu bidang peminatan dan berkualifikasi setara dengan jenjang 9 (sembilan) KKNI, yang relevan dengan program studi yang diusulkan;</t>
  </si>
  <si>
    <t>2.2 Kualifikasi tenaga pembimbing klinik</t>
  </si>
  <si>
    <t>2.2.2 Rasio Tenaga Pembimbing Klinik dengan rencana mahasiswa</t>
  </si>
  <si>
    <t>Rasio Tenaga Pembimbing Klinik pada seluruh wahana praktik dengan rencana jumlah penerimaan mahasiswa setiap semester</t>
  </si>
  <si>
    <t>Rasio tenaga pembimbing banding mahasiswa (1 : 1)</t>
  </si>
  <si>
    <t>Rasio tenaga pembimbing banding mahasiswa (1 : 2)</t>
  </si>
  <si>
    <t>Rasio tenaga pembimbing banding mahasiswa (1 : &gt; 3)</t>
  </si>
  <si>
    <r>
      <t xml:space="preserve">Jumlah calon dosen tetap sedikitnya sebanyak 5 (lima) orang: berkualifikasi akademik lulusan </t>
    </r>
    <r>
      <rPr>
        <b/>
        <sz val="12"/>
        <rFont val="Arial Narrow"/>
        <family val="2"/>
      </rPr>
      <t xml:space="preserve">subspesialis/spesialis konsultan </t>
    </r>
    <r>
      <rPr>
        <sz val="12"/>
        <rFont val="Arial Narrow"/>
        <family val="2"/>
      </rPr>
      <t>yang relevan dengan program studi.</t>
    </r>
  </si>
  <si>
    <r>
      <t xml:space="preserve">Jumlah calon dosen tetap sedikitnya sebanyak 5 (lima) orang:
a) 4 orang berkualifikasi akademik lulusan </t>
    </r>
    <r>
      <rPr>
        <b/>
        <sz val="12"/>
        <rFont val="Arial Narrow"/>
        <family val="2"/>
      </rPr>
      <t>subspesialis/spesialis konsultan</t>
    </r>
    <r>
      <rPr>
        <sz val="12"/>
        <rFont val="Arial Narrow"/>
        <family val="2"/>
      </rPr>
      <t xml:space="preserve"> yang relevan dengan program studi.
b) 1 orang berkualifikasi akademik lulusan </t>
    </r>
    <r>
      <rPr>
        <b/>
        <sz val="12"/>
        <rFont val="Arial Narrow"/>
        <family val="2"/>
      </rPr>
      <t>spesialis</t>
    </r>
    <r>
      <rPr>
        <sz val="12"/>
        <rFont val="Arial Narrow"/>
        <family val="2"/>
      </rPr>
      <t xml:space="preserve"> dengan pengalaman kerja paling sedikit 5 (lima) tahun dalam satu bidang peminatan dan berkualifikasi setara dengan jenjang 9 (sembilan) KKNI, yang relevan dengan program studi yang diusulkan;</t>
    </r>
  </si>
  <si>
    <r>
      <t xml:space="preserve">Jumlah calon dosen tetap sedikitnya sebanyak 5 (lima) orang:
a) 3 orang berkualifikasi akademik lulusan </t>
    </r>
    <r>
      <rPr>
        <b/>
        <sz val="12"/>
        <rFont val="Arial Narrow"/>
        <family val="2"/>
      </rPr>
      <t>subspesialis/spesialis konsultan</t>
    </r>
    <r>
      <rPr>
        <sz val="12"/>
        <rFont val="Arial Narrow"/>
        <family val="2"/>
      </rPr>
      <t xml:space="preserve"> yang relevan dengan program studi.
b) 2 orang berkualifikasi akademik lulusan </t>
    </r>
    <r>
      <rPr>
        <b/>
        <sz val="12"/>
        <rFont val="Arial Narrow"/>
        <family val="2"/>
      </rPr>
      <t>spesialis</t>
    </r>
    <r>
      <rPr>
        <sz val="12"/>
        <rFont val="Arial Narrow"/>
        <family val="2"/>
      </rPr>
      <t xml:space="preserve"> dengan pengalaman kerja paling sedikit 5 (lima) tahun dalam satu bidang peminatan dan berkualifikasi setara dengan jenjang 9 (sembilan) KKNI, yang relevan dengan program studi yang diusulkan;</t>
    </r>
  </si>
  <si>
    <t>Kesesuaian susunan mata kuliah/blok/modul praktik yang mencakup aspek : (1) kesesuaian susunan mata kuliah/blok/modul praktik untuk mencapai capaian pembelajaran, (2) urutan mata kuliah/blok/modul praktik, dan (3) beban sks per semester wajar</t>
  </si>
  <si>
    <r>
      <t xml:space="preserve">Susunan mata kuliah/blok/modul praktik memenuhi </t>
    </r>
    <r>
      <rPr>
        <b/>
        <sz val="12"/>
        <rFont val="Arial Narrow"/>
        <family val="2"/>
      </rPr>
      <t>aspek 1, 2 dan 3</t>
    </r>
    <r>
      <rPr>
        <sz val="12"/>
        <rFont val="Arial Narrow"/>
        <family val="2"/>
      </rPr>
      <t>.</t>
    </r>
  </si>
  <si>
    <r>
      <t xml:space="preserve">Susunan mata kuliah/blok/modul praktik memenuhi </t>
    </r>
    <r>
      <rPr>
        <b/>
        <sz val="12"/>
        <rFont val="Arial Narrow"/>
        <family val="2"/>
      </rPr>
      <t>aspek 1 dan 2</t>
    </r>
  </si>
  <si>
    <r>
      <t xml:space="preserve">Susunan mata kuliah/blok/modul praktik memenuhi </t>
    </r>
    <r>
      <rPr>
        <b/>
        <sz val="12"/>
        <rFont val="Arial Narrow"/>
        <family val="2"/>
      </rPr>
      <t>aspek 1</t>
    </r>
  </si>
  <si>
    <t>Tidak ada daftar/susunan mata kuliah/blok/modul praktik</t>
  </si>
  <si>
    <r>
      <t xml:space="preserve">Ketersediaan RPS untuk </t>
    </r>
    <r>
      <rPr>
        <b/>
        <sz val="12"/>
        <rFont val="Arial Narrow"/>
        <family val="2"/>
      </rPr>
      <t>5 (lima)</t>
    </r>
    <r>
      <rPr>
        <sz val="12"/>
        <rFont val="Arial Narrow"/>
        <family val="2"/>
      </rPr>
      <t xml:space="preserve"> mata kuliah praktik keunggulan program studi yang memenuhi 9 (sembilan) komponen 
1. Nama program studi, nama dan kode mata kuliah, semester, sks, nama dosen pengampu;
2. Capaian Pembelajaran lulusan yang dibebankan pada mata kuliah;
3. Kemampuan akhir yang direncanakan pada tiap tahap pembelajaran untuk memenuhi capaian pembelajaran lulusan;
4. Bahan kajian yang terkait dengan kemampuan yang akan dicapai
5. Metode pembelajaran;
6. Waktu yang disediakan untuk mencapai kemampuan pada tiap tahap pembelajaran;
7. Pengalaman belajar mahasiswa yang diwujudkan dalam deskripsi tugas yang harus dikerjakan oleh mahasiswa selama satu semester;
8. Kriteria, indikator, dan bobot penilaian; dan
9. Daftar referensi yang digunakan.</t>
    </r>
  </si>
  <si>
    <r>
      <rPr>
        <b/>
        <sz val="12"/>
        <rFont val="Arial Narrow"/>
        <family val="2"/>
      </rPr>
      <t>5 (lima)</t>
    </r>
    <r>
      <rPr>
        <sz val="12"/>
        <rFont val="Arial Narrow"/>
        <family val="2"/>
      </rPr>
      <t xml:space="preserve"> mata kuliah praktik dilengkapi dengan RPS yang memenuhi 9 (sembilan) komponen, menunjukkan secara jelas penciri program studi dan menggunakan referensi yang relevan dan mutakhir kurang dari 5 (lima) tahun</t>
    </r>
  </si>
  <si>
    <r>
      <rPr>
        <b/>
        <sz val="12"/>
        <rFont val="Arial Narrow"/>
        <family val="2"/>
      </rPr>
      <t xml:space="preserve">5 (lima) </t>
    </r>
    <r>
      <rPr>
        <sz val="12"/>
        <rFont val="Arial Narrow"/>
        <family val="2"/>
      </rPr>
      <t xml:space="preserve">mata kuliah praktik dilengkapi dengan RPS yang memenuhi 9 (sembilan) komponen, menunjukkan secara jelas penciri program studi dan menggunakan referensi yang relevan lebih dari 5 (lima) tahun. </t>
    </r>
  </si>
  <si>
    <r>
      <rPr>
        <b/>
        <sz val="12"/>
        <rFont val="Arial Narrow"/>
        <family val="2"/>
      </rPr>
      <t>5 (lima)</t>
    </r>
    <r>
      <rPr>
        <sz val="12"/>
        <rFont val="Arial Narrow"/>
        <family val="2"/>
      </rPr>
      <t xml:space="preserve"> mata kuliah praktik dilengkapi dengan RPS yang memenuhi 9 (sembilan) komponen</t>
    </r>
  </si>
  <si>
    <r>
      <t xml:space="preserve">Jumlah RPS mata kuliah praktik yang  memenuhi 9 (sembilan) (sembilan) komponen jumlahnya </t>
    </r>
    <r>
      <rPr>
        <b/>
        <sz val="12"/>
        <rFont val="Arial Narrow"/>
        <family val="2"/>
      </rPr>
      <t>kurang dari 5 (lima)</t>
    </r>
  </si>
  <si>
    <t>Susunan mata kuliah/blok/modul praktik tidak memenuhi salah satu aspek</t>
  </si>
  <si>
    <t>Struktur organisasi memenuhi 5 (lima) aspek dan dilengkapi dengan tata kerja UPPS yang memperlihatkan kedudukan dan tata hubungan antara program studi yang diusulkan dan unit organisasi yang ada pada UPPS</t>
  </si>
  <si>
    <t>Struktur organisasi memenuhi 4 (empat) aspek pertama dan dilengkapi dengan tata kerja UPPS yang memperlihatkan kedudukan dan tata hubungan antara program studi yang diusulkan dan unit organisasi yang ada pada UPPS</t>
  </si>
  <si>
    <t>Struktur organisasi memenuhi 3 (tiga) aspek pertama dan dilengkapi dengan tata kerja UPPS yang memperlihatkan kedudukan dan tata hubungan antara program studi yang diusulkan dan unit organisasi yang ada pada UPPS</t>
  </si>
  <si>
    <t>Struktur organisasi memenuhi kurang dari 3 (tiga) aspek pertama dan tidak dilengkapi dengan tata kerja UPPS yang memperlihatkan kedudukan dan tata hubungan antara program studi yang diusulkan dan unit organisasi yang ada pada UPPS</t>
  </si>
  <si>
    <r>
      <t xml:space="preserve">Tidak menjelaskan rencana struktur organisasi dan tata kerja </t>
    </r>
    <r>
      <rPr>
        <b/>
        <sz val="12"/>
        <rFont val="Arial Narrow"/>
        <family val="2"/>
      </rPr>
      <t>UPPS</t>
    </r>
  </si>
  <si>
    <t>Jumlah tenaga kependidikan lebih dari 2 (dua) orang atau berkualifikasi sarjana atau sarjana terapan dan 1 (satu) orang pustakawan ditingkat perguruan tinggi dengan kualifikasi Diploma Tiga perpustakaan atau yang sejenis</t>
  </si>
  <si>
    <t>Jumlah tenaga kependidikan 2 (dua) orang atau lebih dengan kualifikasi Diploma Tiga dan 1 (satu) orang pustakawan ditingkat perguruan tinggi dengan kualifikasi Diploma Tiga perpustakaan atau yang sejenis</t>
  </si>
  <si>
    <t>Jumlah tenaga kependidikan lebih dari 3 (tiga) orang dan salah satu diantaranya berkualifikasi magister dan 1 (satu) orang pustakawan ditingkat perguruan tinggi dengan kualifikasi Diploma Tiga perpustakaan atau yang sejenis</t>
  </si>
  <si>
    <t>Memenuhi 5 (lima) aspek</t>
  </si>
  <si>
    <t>Memenuhi 4 (empat) aspek</t>
  </si>
  <si>
    <t>Memenuhi 3 (tiga) aspek</t>
  </si>
  <si>
    <t>Memenuhi 1 - 2 aspek</t>
  </si>
  <si>
    <r>
      <t xml:space="preserve">Tidak menjelaskan rencana perwujudan </t>
    </r>
    <r>
      <rPr>
        <i/>
        <sz val="12"/>
        <rFont val="Arial Narrow"/>
        <family val="2"/>
      </rPr>
      <t>good governance</t>
    </r>
  </si>
  <si>
    <t>Luas ruang diskusi &gt; 1 m2 dan berstatus KS/SW</t>
  </si>
  <si>
    <t xml:space="preserve">Luas ruang diskusi = 1 m2 </t>
  </si>
  <si>
    <t xml:space="preserve">Luas ruang diskusi antara 0 - 1 m2 </t>
  </si>
  <si>
    <t>Luas ruang residen (mahasiswa) &gt; 4 m2 dan berstatus milik sendiri</t>
  </si>
  <si>
    <t>Luas residen (mahasiswa) &gt; 4 m2 dan berstatus KS/SW</t>
  </si>
  <si>
    <t xml:space="preserve">Luas residen (mahasiswa) = 4 m2 </t>
  </si>
  <si>
    <t xml:space="preserve">Luas ruang residen (mahasiswa) antara 0 - 4 m2 </t>
  </si>
  <si>
    <t>Luas ruang kantor &gt; 4 m2 dan berstatus milik sendiri</t>
  </si>
  <si>
    <t>Luas ruang kantor &gt; 4 m2 dan berstatus KS/SW</t>
  </si>
  <si>
    <t xml:space="preserve">Luas ruang kantor = 4 m2 </t>
  </si>
  <si>
    <t xml:space="preserve">Luas ruang kantor antara 0 - 4 m2 </t>
  </si>
  <si>
    <t>Luas perpustakaan &gt; 300 m2</t>
  </si>
  <si>
    <t>Luas perpustakaan antara 200 - 300 m2 maka nilai -0,5+0,015xluas ruang perpustakaan)</t>
  </si>
  <si>
    <t>Luas perpustakaan = 200 m2</t>
  </si>
  <si>
    <t>Luas perpustakaan &lt; 200 m2</t>
  </si>
  <si>
    <t>Luas ruang diskusi &gt; 1 m2 dan berstatus milik sendiri</t>
  </si>
  <si>
    <t>Lampiran 5 Peraturan BAN-PT Nomor 3 Tahun 2021 tentang Instrumen Pemenuhan Syarat Minimum Akreditasi Lima Program Studi Kesehatan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</si>
</sst>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9" x14ac:knownFonts="1">
    <font>
      <sz val="11"/>
      <color theme="1"/>
      <name val="Calibri"/>
      <family val="2"/>
      <scheme val="minor"/>
    </font>
    <font>
      <sz val="10"/>
      <name val="Arial Narrow"/>
      <family val="2"/>
    </font>
    <font>
      <b/>
      <sz val="14"/>
      <name val="Arial Narrow"/>
      <family val="2"/>
    </font>
    <font>
      <b/>
      <sz val="12"/>
      <name val="Arial Narrow"/>
      <family val="2"/>
    </font>
    <font>
      <sz val="11"/>
      <name val="Arial Narrow"/>
      <family val="2"/>
    </font>
    <font>
      <sz val="12"/>
      <name val="Arial Narrow"/>
      <family val="2"/>
    </font>
    <font>
      <b/>
      <sz val="11"/>
      <name val="Arial Narrow"/>
      <family val="2"/>
    </font>
    <font>
      <i/>
      <sz val="12"/>
      <name val="Arial Narrow"/>
      <family val="2"/>
    </font>
    <font>
      <sz val="14"/>
      <name val="Arial Narrow"/>
      <family val="2"/>
    </font>
    <font>
      <b/>
      <sz val="10"/>
      <name val="Arial Narrow"/>
      <family val="2"/>
    </font>
    <font>
      <b/>
      <sz val="10"/>
      <color theme="1"/>
      <name val="Arial Narrow"/>
      <family val="2"/>
    </font>
    <font>
      <sz val="10"/>
      <color theme="1"/>
      <name val="Arial Narrow"/>
      <family val="2"/>
    </font>
    <font>
      <sz val="10"/>
      <color rgb="FFFF0000"/>
      <name val="Arial Narrow"/>
      <family val="2"/>
    </font>
    <font>
      <i/>
      <sz val="10"/>
      <name val="Arial Narrow"/>
      <family val="2"/>
    </font>
    <font>
      <sz val="11"/>
      <color theme="1"/>
      <name val="Calibri"/>
      <family val="2"/>
      <scheme val="minor"/>
    </font>
    <font>
      <b/>
      <sz val="12"/>
      <color rgb="FFFF0000"/>
      <name val="Arial Narrow"/>
      <family val="2"/>
    </font>
    <font>
      <b/>
      <sz val="12"/>
      <color rgb="FF00B0F0"/>
      <name val="Arial Narrow"/>
      <family val="2"/>
    </font>
    <font>
      <b/>
      <sz val="16"/>
      <name val="Arial Narrow"/>
      <family val="2"/>
    </font>
    <font>
      <b/>
      <i/>
      <sz val="12"/>
      <name val="Arial Narrow"/>
      <family val="2"/>
    </font>
  </fonts>
  <fills count="9">
    <fill>
      <patternFill patternType="none"/>
    </fill>
    <fill>
      <patternFill patternType="gray125"/>
    </fill>
    <fill>
      <patternFill patternType="solid">
        <fgColor rgb="FF00FF0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8" tint="0.39997558519241921"/>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s>
  <cellStyleXfs count="2">
    <xf numFmtId="0" fontId="0" fillId="0" borderId="0"/>
    <xf numFmtId="9" fontId="14" fillId="0" borderId="0" applyFont="0" applyFill="0" applyBorder="0" applyAlignment="0" applyProtection="0"/>
  </cellStyleXfs>
  <cellXfs count="120">
    <xf numFmtId="0" fontId="0" fillId="0" borderId="0" xfId="0"/>
    <xf numFmtId="0" fontId="4"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11" fillId="0" borderId="0" xfId="0" applyFont="1" applyAlignment="1">
      <alignment vertical="center" wrapText="1"/>
    </xf>
    <xf numFmtId="0" fontId="9"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Fill="1" applyBorder="1" applyAlignment="1">
      <alignment vertical="center" wrapText="1"/>
    </xf>
    <xf numFmtId="0" fontId="9" fillId="0" borderId="1" xfId="0" applyFont="1" applyBorder="1" applyAlignment="1">
      <alignment horizontal="left" vertical="center" wrapText="1"/>
    </xf>
    <xf numFmtId="0" fontId="11" fillId="2" borderId="1" xfId="0" applyFont="1" applyFill="1" applyBorder="1" applyAlignment="1">
      <alignment vertical="center" wrapText="1"/>
    </xf>
    <xf numFmtId="0" fontId="11" fillId="0" borderId="1" xfId="0" applyFont="1" applyFill="1" applyBorder="1" applyAlignment="1">
      <alignment vertical="top" wrapText="1"/>
    </xf>
    <xf numFmtId="0" fontId="11" fillId="0" borderId="1" xfId="0" applyFont="1" applyBorder="1" applyAlignment="1">
      <alignment vertical="center" wrapText="1"/>
    </xf>
    <xf numFmtId="0" fontId="1" fillId="2" borderId="1" xfId="0" applyFont="1" applyFill="1" applyBorder="1" applyAlignment="1">
      <alignment vertical="center"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11" fillId="0" borderId="0" xfId="0" applyFont="1" applyFill="1" applyAlignment="1">
      <alignment vertical="center" wrapText="1"/>
    </xf>
    <xf numFmtId="0" fontId="1" fillId="0" borderId="1" xfId="0" applyFont="1" applyBorder="1" applyAlignment="1">
      <alignment vertical="top" wrapText="1"/>
    </xf>
    <xf numFmtId="0" fontId="9" fillId="0" borderId="1" xfId="0" applyFont="1" applyFill="1" applyBorder="1" applyAlignment="1">
      <alignment horizontal="center" vertical="top" wrapText="1"/>
    </xf>
    <xf numFmtId="0" fontId="11" fillId="3" borderId="1" xfId="0" applyFont="1" applyFill="1" applyBorder="1" applyAlignment="1">
      <alignment vertical="center" wrapText="1"/>
    </xf>
    <xf numFmtId="0" fontId="9" fillId="4"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5" fillId="5" borderId="1" xfId="0" applyFont="1" applyFill="1" applyBorder="1" applyAlignment="1">
      <alignment vertical="center" wrapText="1"/>
    </xf>
    <xf numFmtId="0" fontId="3" fillId="5" borderId="1" xfId="0" applyFont="1" applyFill="1" applyBorder="1" applyAlignment="1">
      <alignment horizontal="left" vertical="center" wrapText="1"/>
    </xf>
    <xf numFmtId="0" fontId="4" fillId="5" borderId="1" xfId="0" applyFont="1" applyFill="1" applyBorder="1" applyAlignment="1">
      <alignment vertical="center" wrapText="1"/>
    </xf>
    <xf numFmtId="2" fontId="6" fillId="5" borderId="1" xfId="0" applyNumberFormat="1" applyFont="1" applyFill="1" applyBorder="1" applyAlignment="1">
      <alignment horizontal="center" vertical="center" wrapText="1"/>
    </xf>
    <xf numFmtId="0" fontId="5" fillId="6" borderId="1" xfId="0" applyFont="1" applyFill="1" applyBorder="1" applyAlignment="1">
      <alignment vertical="center" wrapText="1"/>
    </xf>
    <xf numFmtId="0" fontId="3" fillId="6" borderId="1" xfId="0" applyFont="1" applyFill="1" applyBorder="1" applyAlignment="1">
      <alignment horizontal="left" vertical="center" wrapText="1"/>
    </xf>
    <xf numFmtId="0" fontId="4" fillId="6" borderId="1" xfId="0" applyFont="1" applyFill="1" applyBorder="1" applyAlignment="1">
      <alignment vertical="center" wrapText="1"/>
    </xf>
    <xf numFmtId="2" fontId="6" fillId="6" borderId="1" xfId="0" applyNumberFormat="1" applyFont="1" applyFill="1" applyBorder="1" applyAlignment="1">
      <alignment horizontal="center" vertical="center" wrapText="1"/>
    </xf>
    <xf numFmtId="0" fontId="5" fillId="7" borderId="1" xfId="0" applyFont="1" applyFill="1" applyBorder="1" applyAlignment="1">
      <alignment vertical="center" wrapText="1"/>
    </xf>
    <xf numFmtId="2" fontId="6" fillId="7" borderId="1" xfId="0" applyNumberFormat="1" applyFont="1" applyFill="1" applyBorder="1" applyAlignment="1">
      <alignment horizontal="center" vertical="center" wrapText="1"/>
    </xf>
    <xf numFmtId="0" fontId="4" fillId="0" borderId="0" xfId="0" applyFont="1" applyAlignment="1">
      <alignment horizontal="center" vertical="center" wrapText="1"/>
    </xf>
    <xf numFmtId="0" fontId="5" fillId="5"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3" xfId="0" applyFont="1" applyFill="1" applyBorder="1" applyAlignment="1">
      <alignment horizontal="left" vertical="top" wrapText="1"/>
    </xf>
    <xf numFmtId="21" fontId="1" fillId="0" borderId="1" xfId="0" applyNumberFormat="1" applyFont="1" applyBorder="1" applyAlignment="1">
      <alignment horizontal="left" vertical="center" wrapText="1"/>
    </xf>
    <xf numFmtId="0" fontId="6"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2" fontId="4" fillId="7" borderId="1" xfId="0" applyNumberFormat="1" applyFont="1" applyFill="1" applyBorder="1" applyAlignment="1">
      <alignment horizontal="center" vertical="center" wrapText="1"/>
    </xf>
    <xf numFmtId="2" fontId="16" fillId="3" borderId="1" xfId="0" applyNumberFormat="1" applyFont="1" applyFill="1" applyBorder="1" applyAlignment="1">
      <alignment horizontal="center" vertical="center" wrapText="1"/>
    </xf>
    <xf numFmtId="2" fontId="3" fillId="8" borderId="1" xfId="0" applyNumberFormat="1" applyFont="1" applyFill="1" applyBorder="1" applyAlignment="1">
      <alignment horizontal="right" vertical="center" wrapText="1"/>
    </xf>
    <xf numFmtId="2" fontId="15" fillId="3" borderId="1" xfId="0" applyNumberFormat="1" applyFont="1" applyFill="1" applyBorder="1" applyAlignment="1">
      <alignment horizontal="center" vertical="center" wrapText="1"/>
    </xf>
    <xf numFmtId="2" fontId="5" fillId="3" borderId="1" xfId="0" applyNumberFormat="1" applyFont="1" applyFill="1" applyBorder="1" applyAlignment="1">
      <alignment horizontal="center" vertical="center" wrapText="1"/>
    </xf>
    <xf numFmtId="0" fontId="3" fillId="2" borderId="0" xfId="0" applyFont="1" applyFill="1" applyAlignment="1">
      <alignment horizontal="center" vertical="center" wrapText="1"/>
    </xf>
    <xf numFmtId="164" fontId="3" fillId="2" borderId="0" xfId="1" applyNumberFormat="1" applyFont="1" applyFill="1" applyAlignment="1">
      <alignment horizontal="center" vertical="center" wrapText="1"/>
    </xf>
    <xf numFmtId="2" fontId="3" fillId="2" borderId="0" xfId="0" applyNumberFormat="1" applyFont="1" applyFill="1" applyAlignment="1">
      <alignment horizontal="center" vertical="center" wrapText="1"/>
    </xf>
    <xf numFmtId="164" fontId="4" fillId="6" borderId="1" xfId="1"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5" fillId="7" borderId="1" xfId="0" applyFont="1" applyFill="1" applyBorder="1" applyAlignment="1">
      <alignment horizontal="left" vertical="center" wrapText="1"/>
    </xf>
    <xf numFmtId="164" fontId="4" fillId="7" borderId="1" xfId="1"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164" fontId="4" fillId="5" borderId="1" xfId="1" applyNumberFormat="1"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vertical="top" wrapText="1"/>
    </xf>
    <xf numFmtId="0" fontId="5" fillId="0" borderId="0" xfId="0" applyFont="1" applyFill="1" applyAlignment="1">
      <alignment vertical="center" wrapText="1"/>
    </xf>
    <xf numFmtId="0" fontId="5" fillId="0" borderId="1" xfId="0" applyFont="1" applyFill="1" applyBorder="1" applyAlignment="1" applyProtection="1">
      <alignment vertical="top" wrapText="1"/>
      <protection locked="0"/>
    </xf>
    <xf numFmtId="164" fontId="3" fillId="2" borderId="3" xfId="1" applyNumberFormat="1" applyFont="1" applyFill="1" applyBorder="1" applyAlignment="1">
      <alignment horizontal="center" vertical="center" wrapText="1"/>
    </xf>
    <xf numFmtId="0" fontId="3" fillId="3" borderId="3" xfId="0" applyFont="1" applyFill="1" applyBorder="1" applyAlignment="1">
      <alignment horizontal="center" vertical="center" wrapText="1"/>
    </xf>
    <xf numFmtId="2" fontId="17" fillId="8" borderId="3" xfId="0" applyNumberFormat="1" applyFont="1" applyFill="1" applyBorder="1" applyAlignment="1">
      <alignment horizontal="right" vertical="center" wrapText="1"/>
    </xf>
    <xf numFmtId="0" fontId="5" fillId="0" borderId="1" xfId="0" applyFont="1" applyFill="1" applyBorder="1" applyAlignment="1">
      <alignment horizontal="left" vertical="top" wrapText="1"/>
    </xf>
    <xf numFmtId="0" fontId="3" fillId="0" borderId="2"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5" fillId="0" borderId="2" xfId="0" applyFont="1" applyFill="1" applyBorder="1" applyAlignment="1">
      <alignment horizontal="left" vertical="center" wrapText="1"/>
    </xf>
    <xf numFmtId="20" fontId="5" fillId="0" borderId="1" xfId="0" quotePrefix="1" applyNumberFormat="1" applyFont="1" applyFill="1" applyBorder="1" applyAlignment="1">
      <alignment horizontal="center" vertical="top" wrapText="1"/>
    </xf>
    <xf numFmtId="0" fontId="5"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1" xfId="0" applyFont="1" applyFill="1" applyBorder="1" applyAlignment="1">
      <alignment horizontal="left" vertical="center" wrapText="1"/>
    </xf>
    <xf numFmtId="0" fontId="5" fillId="0" borderId="1" xfId="0" applyFont="1" applyFill="1" applyBorder="1" applyAlignment="1" applyProtection="1">
      <alignment horizontal="left" vertical="top" wrapText="1"/>
      <protection locked="0"/>
    </xf>
    <xf numFmtId="0" fontId="3" fillId="0" borderId="0" xfId="0" applyFont="1" applyFill="1" applyAlignment="1">
      <alignment horizontal="center" vertical="center" wrapText="1"/>
    </xf>
    <xf numFmtId="0" fontId="5" fillId="0" borderId="0" xfId="0" applyFont="1" applyFill="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5" xfId="0" applyFont="1" applyBorder="1" applyAlignment="1">
      <alignment horizontal="left" vertical="center" wrapText="1"/>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0" fontId="11" fillId="0" borderId="1"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6" borderId="1" xfId="0" applyFont="1" applyFill="1" applyBorder="1" applyAlignment="1">
      <alignment horizontal="left" vertical="center" wrapText="1"/>
    </xf>
    <xf numFmtId="0" fontId="5" fillId="7"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3" fillId="8"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164" fontId="4" fillId="6" borderId="1" xfId="1" applyNumberFormat="1" applyFont="1" applyFill="1" applyBorder="1" applyAlignment="1">
      <alignment horizontal="center" vertical="center" wrapText="1"/>
    </xf>
    <xf numFmtId="164" fontId="4" fillId="7" borderId="1" xfId="1"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5" borderId="1" xfId="0" applyFont="1" applyFill="1" applyBorder="1" applyAlignment="1">
      <alignment horizontal="left" vertical="center" wrapText="1"/>
    </xf>
    <xf numFmtId="164" fontId="4" fillId="5" borderId="1" xfId="1" applyNumberFormat="1" applyFont="1" applyFill="1" applyBorder="1" applyAlignment="1">
      <alignment horizontal="center" vertical="center" wrapText="1"/>
    </xf>
    <xf numFmtId="0" fontId="5" fillId="5" borderId="1" xfId="0" applyFont="1" applyFill="1" applyBorder="1" applyAlignment="1">
      <alignment horizontal="left" vertical="center" wrapText="1"/>
    </xf>
    <xf numFmtId="0" fontId="2" fillId="7" borderId="1" xfId="0" applyFont="1" applyFill="1" applyBorder="1" applyAlignment="1">
      <alignment horizontal="left" vertical="center" wrapText="1"/>
    </xf>
    <xf numFmtId="0" fontId="5" fillId="0" borderId="0" xfId="0" applyFont="1" applyFill="1" applyAlignment="1">
      <alignment horizontal="left" vertical="center"/>
    </xf>
  </cellXfs>
  <cellStyles count="2">
    <cellStyle name="Normal" xfId="0" builtinId="0"/>
    <cellStyle name="Percent" xfId="1" builtinId="5"/>
  </cellStyles>
  <dxfs count="4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topLeftCell="D1" zoomScale="140" zoomScaleNormal="140" zoomScalePageLayoutView="140" workbookViewId="0">
      <selection activeCell="C1" sqref="A1:XFD1048576"/>
    </sheetView>
  </sheetViews>
  <sheetFormatPr defaultColWidth="8.90625" defaultRowHeight="13" x14ac:dyDescent="0.35"/>
  <cols>
    <col min="1" max="1" width="9.453125" style="14" customWidth="1"/>
    <col min="2" max="2" width="18.08984375" style="15" customWidth="1"/>
    <col min="3" max="3" width="40.54296875" style="16" customWidth="1"/>
    <col min="4" max="4" width="42.453125" style="5" customWidth="1"/>
    <col min="5" max="5" width="13.6328125" style="16" customWidth="1"/>
    <col min="6" max="6" width="25.08984375" style="16" customWidth="1"/>
    <col min="7" max="7" width="13.6328125" style="16" customWidth="1"/>
    <col min="8" max="8" width="25.08984375" style="16" customWidth="1"/>
    <col min="9" max="9" width="13.6328125" style="16" customWidth="1"/>
    <col min="10" max="10" width="24.90625" style="16" customWidth="1"/>
    <col min="11" max="11" width="14.36328125" style="16" customWidth="1"/>
    <col min="12" max="12" width="24.90625" style="16" customWidth="1"/>
    <col min="13" max="13" width="14.08984375" style="16" customWidth="1"/>
    <col min="14" max="14" width="24.90625" style="16" customWidth="1"/>
    <col min="15" max="15" width="14.36328125" style="16" customWidth="1"/>
    <col min="16" max="16" width="24.90625" style="16" customWidth="1"/>
    <col min="17" max="16384" width="8.90625" style="5"/>
  </cols>
  <sheetData>
    <row r="1" spans="1:16" ht="29.15" customHeight="1" x14ac:dyDescent="0.35">
      <c r="A1" s="87" t="s">
        <v>15</v>
      </c>
      <c r="B1" s="87" t="s">
        <v>2</v>
      </c>
      <c r="C1" s="88" t="s">
        <v>0</v>
      </c>
      <c r="D1" s="87" t="s">
        <v>20</v>
      </c>
      <c r="E1" s="77" t="s">
        <v>45</v>
      </c>
      <c r="F1" s="77"/>
      <c r="G1" s="77" t="s">
        <v>46</v>
      </c>
      <c r="H1" s="77"/>
      <c r="I1" s="77" t="s">
        <v>48</v>
      </c>
      <c r="J1" s="77"/>
      <c r="K1" s="77" t="s">
        <v>47</v>
      </c>
      <c r="L1" s="77"/>
      <c r="M1" s="77" t="s">
        <v>50</v>
      </c>
      <c r="N1" s="77"/>
      <c r="O1" s="77" t="s">
        <v>49</v>
      </c>
      <c r="P1" s="77"/>
    </row>
    <row r="2" spans="1:16" x14ac:dyDescent="0.35">
      <c r="A2" s="87"/>
      <c r="B2" s="87"/>
      <c r="C2" s="88"/>
      <c r="D2" s="87"/>
      <c r="E2" s="6" t="s">
        <v>21</v>
      </c>
      <c r="F2" s="6" t="s">
        <v>1</v>
      </c>
      <c r="G2" s="6" t="s">
        <v>21</v>
      </c>
      <c r="H2" s="6" t="s">
        <v>1</v>
      </c>
      <c r="I2" s="6" t="s">
        <v>21</v>
      </c>
      <c r="J2" s="6" t="s">
        <v>1</v>
      </c>
      <c r="K2" s="6" t="s">
        <v>21</v>
      </c>
      <c r="L2" s="6" t="s">
        <v>1</v>
      </c>
      <c r="M2" s="6" t="s">
        <v>21</v>
      </c>
      <c r="N2" s="6" t="s">
        <v>1</v>
      </c>
      <c r="O2" s="6" t="s">
        <v>21</v>
      </c>
      <c r="P2" s="6" t="s">
        <v>1</v>
      </c>
    </row>
    <row r="3" spans="1:16" ht="142.5" customHeight="1" x14ac:dyDescent="0.35">
      <c r="A3" s="7">
        <v>1</v>
      </c>
      <c r="B3" s="78" t="s">
        <v>7</v>
      </c>
      <c r="C3" s="8" t="s">
        <v>4</v>
      </c>
      <c r="D3" s="9"/>
      <c r="E3" s="6" t="s">
        <v>16</v>
      </c>
      <c r="F3" s="11" t="s">
        <v>38</v>
      </c>
      <c r="G3" s="6" t="s">
        <v>16</v>
      </c>
      <c r="H3" s="11" t="s">
        <v>38</v>
      </c>
      <c r="I3" s="6" t="s">
        <v>16</v>
      </c>
      <c r="J3" s="11" t="s">
        <v>38</v>
      </c>
      <c r="K3" s="6" t="s">
        <v>16</v>
      </c>
      <c r="L3" s="11" t="s">
        <v>38</v>
      </c>
      <c r="M3" s="6" t="s">
        <v>16</v>
      </c>
      <c r="N3" s="11" t="s">
        <v>56</v>
      </c>
      <c r="O3" s="6" t="s">
        <v>16</v>
      </c>
      <c r="P3" s="11" t="s">
        <v>64</v>
      </c>
    </row>
    <row r="4" spans="1:16" ht="105" customHeight="1" x14ac:dyDescent="0.35">
      <c r="A4" s="7">
        <f>A3+1</f>
        <v>2</v>
      </c>
      <c r="B4" s="78"/>
      <c r="C4" s="8" t="s">
        <v>3</v>
      </c>
      <c r="D4" s="9"/>
      <c r="E4" s="6" t="s">
        <v>16</v>
      </c>
      <c r="F4" s="11" t="s">
        <v>59</v>
      </c>
      <c r="G4" s="6" t="s">
        <v>16</v>
      </c>
      <c r="H4" s="11" t="s">
        <v>58</v>
      </c>
      <c r="I4" s="6" t="s">
        <v>16</v>
      </c>
      <c r="J4" s="11" t="s">
        <v>59</v>
      </c>
      <c r="K4" s="6" t="s">
        <v>16</v>
      </c>
      <c r="L4" s="11" t="s">
        <v>58</v>
      </c>
      <c r="M4" s="6" t="s">
        <v>16</v>
      </c>
      <c r="N4" s="11" t="s">
        <v>57</v>
      </c>
      <c r="O4" s="6" t="s">
        <v>16</v>
      </c>
      <c r="P4" s="11" t="s">
        <v>63</v>
      </c>
    </row>
    <row r="5" spans="1:16" ht="105.75" customHeight="1" x14ac:dyDescent="0.35">
      <c r="A5" s="7">
        <f t="shared" ref="A5:A26" si="0">A4+1</f>
        <v>3</v>
      </c>
      <c r="B5" s="78"/>
      <c r="C5" s="8" t="s">
        <v>5</v>
      </c>
      <c r="D5" s="9"/>
      <c r="E5" s="6" t="s">
        <v>16</v>
      </c>
      <c r="F5" s="11" t="s">
        <v>60</v>
      </c>
      <c r="G5" s="6" t="s">
        <v>16</v>
      </c>
      <c r="H5" s="11" t="s">
        <v>61</v>
      </c>
      <c r="I5" s="6" t="s">
        <v>16</v>
      </c>
      <c r="J5" s="11" t="s">
        <v>60</v>
      </c>
      <c r="K5" s="6" t="s">
        <v>16</v>
      </c>
      <c r="L5" s="11" t="s">
        <v>61</v>
      </c>
      <c r="M5" s="6" t="s">
        <v>16</v>
      </c>
      <c r="N5" s="11" t="s">
        <v>62</v>
      </c>
      <c r="O5" s="6" t="s">
        <v>16</v>
      </c>
      <c r="P5" s="11" t="s">
        <v>65</v>
      </c>
    </row>
    <row r="6" spans="1:16" ht="120" customHeight="1" x14ac:dyDescent="0.35">
      <c r="A6" s="7">
        <f t="shared" si="0"/>
        <v>4</v>
      </c>
      <c r="B6" s="78"/>
      <c r="C6" s="8" t="s">
        <v>91</v>
      </c>
      <c r="D6" s="37" t="s">
        <v>101</v>
      </c>
      <c r="E6" s="6" t="s">
        <v>16</v>
      </c>
      <c r="F6" s="11" t="s">
        <v>67</v>
      </c>
      <c r="G6" s="6" t="s">
        <v>16</v>
      </c>
      <c r="H6" s="11" t="s">
        <v>67</v>
      </c>
      <c r="I6" s="6" t="s">
        <v>16</v>
      </c>
      <c r="J6" s="11" t="s">
        <v>67</v>
      </c>
      <c r="K6" s="6" t="s">
        <v>16</v>
      </c>
      <c r="L6" s="11" t="s">
        <v>67</v>
      </c>
      <c r="M6" s="20" t="s">
        <v>17</v>
      </c>
      <c r="N6" s="11"/>
      <c r="O6" s="6" t="s">
        <v>17</v>
      </c>
      <c r="P6" s="11"/>
    </row>
    <row r="7" spans="1:16" ht="82.5" customHeight="1" x14ac:dyDescent="0.35">
      <c r="A7" s="7">
        <f t="shared" si="0"/>
        <v>5</v>
      </c>
      <c r="B7" s="78"/>
      <c r="C7" s="8"/>
      <c r="D7" s="37" t="s">
        <v>102</v>
      </c>
      <c r="E7" s="36" t="s">
        <v>16</v>
      </c>
      <c r="F7" s="38" t="s">
        <v>107</v>
      </c>
      <c r="G7" s="36"/>
      <c r="H7" s="38" t="s">
        <v>107</v>
      </c>
      <c r="I7" s="36"/>
      <c r="J7" s="38" t="s">
        <v>107</v>
      </c>
      <c r="K7" s="36"/>
      <c r="L7" s="38" t="s">
        <v>107</v>
      </c>
      <c r="M7" s="20"/>
      <c r="N7" s="11"/>
      <c r="O7" s="36"/>
      <c r="P7" s="11"/>
    </row>
    <row r="8" spans="1:16" ht="106.5" customHeight="1" x14ac:dyDescent="0.35">
      <c r="A8" s="7">
        <f t="shared" si="0"/>
        <v>6</v>
      </c>
      <c r="B8" s="78"/>
      <c r="C8" s="84" t="s">
        <v>104</v>
      </c>
      <c r="D8" s="37" t="s">
        <v>94</v>
      </c>
      <c r="E8" s="6" t="s">
        <v>16</v>
      </c>
      <c r="F8" s="17" t="s">
        <v>37</v>
      </c>
      <c r="G8" s="6" t="s">
        <v>16</v>
      </c>
      <c r="H8" s="17" t="s">
        <v>37</v>
      </c>
      <c r="I8" s="6" t="s">
        <v>16</v>
      </c>
      <c r="J8" s="17" t="s">
        <v>37</v>
      </c>
      <c r="K8" s="6" t="s">
        <v>16</v>
      </c>
      <c r="L8" s="17" t="s">
        <v>37</v>
      </c>
      <c r="M8" s="6" t="s">
        <v>16</v>
      </c>
      <c r="N8" s="11" t="s">
        <v>68</v>
      </c>
      <c r="O8" s="6" t="s">
        <v>16</v>
      </c>
      <c r="P8" s="11" t="s">
        <v>69</v>
      </c>
    </row>
    <row r="9" spans="1:16" ht="81" customHeight="1" x14ac:dyDescent="0.35">
      <c r="A9" s="7">
        <f t="shared" si="0"/>
        <v>7</v>
      </c>
      <c r="B9" s="78"/>
      <c r="C9" s="85"/>
      <c r="D9" s="37" t="s">
        <v>95</v>
      </c>
      <c r="E9" s="36" t="s">
        <v>16</v>
      </c>
      <c r="F9" s="17" t="s">
        <v>103</v>
      </c>
      <c r="G9" s="36" t="s">
        <v>16</v>
      </c>
      <c r="H9" s="17" t="s">
        <v>103</v>
      </c>
      <c r="I9" s="36" t="s">
        <v>16</v>
      </c>
      <c r="J9" s="17" t="s">
        <v>103</v>
      </c>
      <c r="K9" s="36" t="s">
        <v>16</v>
      </c>
      <c r="L9" s="17" t="s">
        <v>103</v>
      </c>
      <c r="M9" s="36" t="s">
        <v>16</v>
      </c>
      <c r="N9" s="17" t="s">
        <v>103</v>
      </c>
      <c r="O9" s="36" t="s">
        <v>17</v>
      </c>
      <c r="P9" s="11"/>
    </row>
    <row r="10" spans="1:16" ht="56.25" customHeight="1" x14ac:dyDescent="0.35">
      <c r="A10" s="7">
        <f t="shared" si="0"/>
        <v>8</v>
      </c>
      <c r="B10" s="78"/>
      <c r="C10" s="8" t="s">
        <v>51</v>
      </c>
      <c r="D10" s="9"/>
      <c r="E10" s="6" t="s">
        <v>16</v>
      </c>
      <c r="F10" s="8" t="s">
        <v>71</v>
      </c>
      <c r="G10" s="6" t="s">
        <v>16</v>
      </c>
      <c r="H10" s="8" t="s">
        <v>71</v>
      </c>
      <c r="I10" s="6" t="s">
        <v>16</v>
      </c>
      <c r="J10" s="8" t="s">
        <v>71</v>
      </c>
      <c r="K10" s="6" t="s">
        <v>16</v>
      </c>
      <c r="L10" s="8" t="s">
        <v>71</v>
      </c>
      <c r="M10" s="6" t="s">
        <v>17</v>
      </c>
      <c r="N10" s="8"/>
      <c r="O10" s="6" t="s">
        <v>17</v>
      </c>
      <c r="P10" s="8"/>
    </row>
    <row r="11" spans="1:16" ht="72" customHeight="1" x14ac:dyDescent="0.35">
      <c r="A11" s="7">
        <f t="shared" si="0"/>
        <v>9</v>
      </c>
      <c r="B11" s="78"/>
      <c r="C11" s="8" t="s">
        <v>100</v>
      </c>
      <c r="D11" s="9"/>
      <c r="E11" s="6" t="s">
        <v>16</v>
      </c>
      <c r="F11" s="11" t="s">
        <v>72</v>
      </c>
      <c r="G11" s="6" t="s">
        <v>16</v>
      </c>
      <c r="H11" s="11" t="s">
        <v>73</v>
      </c>
      <c r="I11" s="6" t="s">
        <v>16</v>
      </c>
      <c r="J11" s="11" t="s">
        <v>72</v>
      </c>
      <c r="K11" s="6" t="s">
        <v>16</v>
      </c>
      <c r="L11" s="11" t="s">
        <v>73</v>
      </c>
      <c r="M11" s="6" t="s">
        <v>16</v>
      </c>
      <c r="N11" s="11" t="s">
        <v>74</v>
      </c>
      <c r="O11" s="6" t="s">
        <v>16</v>
      </c>
      <c r="P11" s="11" t="s">
        <v>75</v>
      </c>
    </row>
    <row r="12" spans="1:16" ht="135" customHeight="1" x14ac:dyDescent="0.35">
      <c r="A12" s="7">
        <f t="shared" si="0"/>
        <v>10</v>
      </c>
      <c r="B12" s="78"/>
      <c r="C12" s="10" t="s">
        <v>105</v>
      </c>
      <c r="D12" s="21"/>
      <c r="E12" s="20" t="s">
        <v>17</v>
      </c>
      <c r="F12" s="8"/>
      <c r="G12" s="20" t="s">
        <v>17</v>
      </c>
      <c r="H12" s="8"/>
      <c r="I12" s="20" t="s">
        <v>17</v>
      </c>
      <c r="J12" s="8"/>
      <c r="K12" s="20" t="s">
        <v>17</v>
      </c>
      <c r="L12" s="8"/>
      <c r="M12" s="22" t="s">
        <v>16</v>
      </c>
      <c r="N12" s="11" t="s">
        <v>66</v>
      </c>
      <c r="O12" s="22" t="s">
        <v>16</v>
      </c>
      <c r="P12" s="11" t="s">
        <v>70</v>
      </c>
    </row>
    <row r="13" spans="1:16" ht="143" x14ac:dyDescent="0.35">
      <c r="A13" s="7">
        <f t="shared" si="0"/>
        <v>11</v>
      </c>
      <c r="B13" s="78"/>
      <c r="C13" s="8" t="s">
        <v>96</v>
      </c>
      <c r="D13" s="9"/>
      <c r="E13" s="20" t="s">
        <v>17</v>
      </c>
      <c r="F13" s="5"/>
      <c r="G13" s="6" t="s">
        <v>16</v>
      </c>
      <c r="H13" s="8" t="s">
        <v>76</v>
      </c>
      <c r="I13" s="20" t="s">
        <v>17</v>
      </c>
      <c r="J13" s="8"/>
      <c r="K13" s="6" t="s">
        <v>16</v>
      </c>
      <c r="L13" s="8" t="s">
        <v>97</v>
      </c>
      <c r="M13" s="20" t="s">
        <v>17</v>
      </c>
      <c r="N13" s="8"/>
      <c r="O13" s="20" t="s">
        <v>17</v>
      </c>
      <c r="P13" s="8"/>
    </row>
    <row r="14" spans="1:16" ht="36" customHeight="1" x14ac:dyDescent="0.35">
      <c r="A14" s="7">
        <f t="shared" si="0"/>
        <v>12</v>
      </c>
      <c r="B14" s="79" t="s">
        <v>8</v>
      </c>
      <c r="C14" s="8" t="s">
        <v>6</v>
      </c>
      <c r="D14" s="9"/>
      <c r="E14" s="6" t="s">
        <v>16</v>
      </c>
      <c r="F14" s="8" t="s">
        <v>77</v>
      </c>
      <c r="G14" s="6" t="s">
        <v>16</v>
      </c>
      <c r="H14" s="8" t="s">
        <v>77</v>
      </c>
      <c r="I14" s="6" t="s">
        <v>16</v>
      </c>
      <c r="J14" s="8" t="s">
        <v>77</v>
      </c>
      <c r="K14" s="6" t="s">
        <v>16</v>
      </c>
      <c r="L14" s="8" t="s">
        <v>77</v>
      </c>
      <c r="M14" s="6" t="s">
        <v>16</v>
      </c>
      <c r="N14" s="8" t="s">
        <v>77</v>
      </c>
      <c r="O14" s="6" t="s">
        <v>16</v>
      </c>
      <c r="P14" s="8" t="s">
        <v>77</v>
      </c>
    </row>
    <row r="15" spans="1:16" ht="44.25" customHeight="1" x14ac:dyDescent="0.35">
      <c r="A15" s="7">
        <f t="shared" si="0"/>
        <v>13</v>
      </c>
      <c r="B15" s="80"/>
      <c r="C15" s="84" t="s">
        <v>53</v>
      </c>
      <c r="D15" s="39" t="s">
        <v>108</v>
      </c>
      <c r="E15" s="6" t="s">
        <v>16</v>
      </c>
      <c r="F15" s="8" t="s">
        <v>78</v>
      </c>
      <c r="G15" s="6" t="s">
        <v>16</v>
      </c>
      <c r="H15" s="8" t="s">
        <v>78</v>
      </c>
      <c r="I15" s="6" t="s">
        <v>16</v>
      </c>
      <c r="J15" s="8" t="s">
        <v>78</v>
      </c>
      <c r="K15" s="6" t="s">
        <v>16</v>
      </c>
      <c r="L15" s="8" t="s">
        <v>78</v>
      </c>
      <c r="M15" s="6" t="s">
        <v>16</v>
      </c>
      <c r="N15" s="8" t="s">
        <v>79</v>
      </c>
      <c r="O15" s="20" t="s">
        <v>17</v>
      </c>
      <c r="P15" s="8"/>
    </row>
    <row r="16" spans="1:16" ht="44.25" customHeight="1" x14ac:dyDescent="0.35">
      <c r="A16" s="7">
        <f t="shared" si="0"/>
        <v>14</v>
      </c>
      <c r="B16" s="80"/>
      <c r="C16" s="85"/>
      <c r="D16" s="37" t="s">
        <v>109</v>
      </c>
      <c r="E16" s="36" t="s">
        <v>16</v>
      </c>
      <c r="F16" s="8" t="s">
        <v>98</v>
      </c>
      <c r="G16" s="36" t="s">
        <v>16</v>
      </c>
      <c r="H16" s="8" t="s">
        <v>98</v>
      </c>
      <c r="I16" s="36" t="s">
        <v>16</v>
      </c>
      <c r="J16" s="8" t="s">
        <v>98</v>
      </c>
      <c r="K16" s="36" t="s">
        <v>16</v>
      </c>
      <c r="L16" s="8" t="s">
        <v>98</v>
      </c>
      <c r="M16" s="36" t="s">
        <v>16</v>
      </c>
      <c r="N16" s="8" t="s">
        <v>98</v>
      </c>
      <c r="O16" s="20"/>
      <c r="P16" s="8"/>
    </row>
    <row r="17" spans="1:16" ht="113.25" customHeight="1" x14ac:dyDescent="0.35">
      <c r="A17" s="7">
        <f t="shared" si="0"/>
        <v>15</v>
      </c>
      <c r="B17" s="81"/>
      <c r="C17" s="19" t="s">
        <v>18</v>
      </c>
      <c r="D17" s="9"/>
      <c r="E17" s="20" t="s">
        <v>17</v>
      </c>
      <c r="F17" s="8"/>
      <c r="G17" s="20" t="s">
        <v>17</v>
      </c>
      <c r="H17" s="8"/>
      <c r="I17" s="20" t="s">
        <v>17</v>
      </c>
      <c r="J17" s="8"/>
      <c r="K17" s="20" t="s">
        <v>17</v>
      </c>
      <c r="L17" s="8"/>
      <c r="M17" s="6" t="s">
        <v>16</v>
      </c>
      <c r="N17" s="11" t="s">
        <v>80</v>
      </c>
      <c r="O17" s="6" t="s">
        <v>16</v>
      </c>
      <c r="P17" s="8" t="s">
        <v>81</v>
      </c>
    </row>
    <row r="18" spans="1:16" ht="208" x14ac:dyDescent="0.35">
      <c r="A18" s="7">
        <f t="shared" si="0"/>
        <v>16</v>
      </c>
      <c r="B18" s="82" t="s">
        <v>9</v>
      </c>
      <c r="C18" s="83" t="s">
        <v>10</v>
      </c>
      <c r="D18" s="12" t="s">
        <v>12</v>
      </c>
      <c r="E18" s="6" t="s">
        <v>16</v>
      </c>
      <c r="F18" s="17" t="s">
        <v>35</v>
      </c>
      <c r="G18" s="6" t="s">
        <v>16</v>
      </c>
      <c r="H18" s="17" t="s">
        <v>35</v>
      </c>
      <c r="I18" s="6" t="s">
        <v>16</v>
      </c>
      <c r="J18" s="17" t="s">
        <v>35</v>
      </c>
      <c r="K18" s="6" t="s">
        <v>16</v>
      </c>
      <c r="L18" s="17" t="s">
        <v>35</v>
      </c>
      <c r="M18" s="6" t="s">
        <v>16</v>
      </c>
      <c r="N18" s="17" t="s">
        <v>35</v>
      </c>
      <c r="O18" s="6" t="s">
        <v>16</v>
      </c>
      <c r="P18" s="17" t="s">
        <v>35</v>
      </c>
    </row>
    <row r="19" spans="1:16" ht="104" x14ac:dyDescent="0.35">
      <c r="A19" s="7">
        <f t="shared" si="0"/>
        <v>17</v>
      </c>
      <c r="B19" s="82"/>
      <c r="C19" s="83"/>
      <c r="D19" s="12" t="s">
        <v>11</v>
      </c>
      <c r="E19" s="6" t="s">
        <v>16</v>
      </c>
      <c r="F19" s="17" t="s">
        <v>82</v>
      </c>
      <c r="G19" s="6" t="s">
        <v>16</v>
      </c>
      <c r="H19" s="17" t="s">
        <v>82</v>
      </c>
      <c r="I19" s="6" t="s">
        <v>16</v>
      </c>
      <c r="J19" s="17" t="s">
        <v>82</v>
      </c>
      <c r="K19" s="6" t="s">
        <v>16</v>
      </c>
      <c r="L19" s="17" t="s">
        <v>82</v>
      </c>
      <c r="M19" s="6" t="s">
        <v>16</v>
      </c>
      <c r="N19" s="17" t="s">
        <v>82</v>
      </c>
      <c r="O19" s="6" t="s">
        <v>16</v>
      </c>
      <c r="P19" s="17" t="s">
        <v>82</v>
      </c>
    </row>
    <row r="20" spans="1:16" ht="182" x14ac:dyDescent="0.35">
      <c r="A20" s="7">
        <f t="shared" si="0"/>
        <v>18</v>
      </c>
      <c r="B20" s="82"/>
      <c r="C20" s="84" t="s">
        <v>26</v>
      </c>
      <c r="D20" s="12" t="s">
        <v>54</v>
      </c>
      <c r="E20" s="6" t="s">
        <v>16</v>
      </c>
      <c r="F20" s="11" t="s">
        <v>84</v>
      </c>
      <c r="G20" s="6" t="s">
        <v>16</v>
      </c>
      <c r="H20" s="11" t="s">
        <v>84</v>
      </c>
      <c r="I20" s="6" t="s">
        <v>16</v>
      </c>
      <c r="J20" s="17" t="s">
        <v>83</v>
      </c>
      <c r="K20" s="6" t="s">
        <v>16</v>
      </c>
      <c r="L20" s="17" t="s">
        <v>83</v>
      </c>
      <c r="M20" s="6" t="s">
        <v>16</v>
      </c>
      <c r="N20" s="17" t="s">
        <v>83</v>
      </c>
      <c r="O20" s="6" t="s">
        <v>16</v>
      </c>
      <c r="P20" s="17" t="s">
        <v>83</v>
      </c>
    </row>
    <row r="21" spans="1:16" ht="91" x14ac:dyDescent="0.35">
      <c r="A21" s="7">
        <f t="shared" si="0"/>
        <v>19</v>
      </c>
      <c r="B21" s="82"/>
      <c r="C21" s="85"/>
      <c r="D21" s="10" t="s">
        <v>27</v>
      </c>
      <c r="E21" s="20" t="s">
        <v>17</v>
      </c>
      <c r="F21" s="8"/>
      <c r="G21" s="20" t="s">
        <v>17</v>
      </c>
      <c r="H21" s="8"/>
      <c r="I21" s="20" t="s">
        <v>17</v>
      </c>
      <c r="J21" s="8"/>
      <c r="K21" s="20" t="s">
        <v>17</v>
      </c>
      <c r="L21" s="8"/>
      <c r="M21" s="20" t="s">
        <v>17</v>
      </c>
      <c r="N21" s="8"/>
      <c r="O21" s="6" t="s">
        <v>16</v>
      </c>
      <c r="P21" s="8" t="s">
        <v>85</v>
      </c>
    </row>
    <row r="22" spans="1:16" ht="53.25" customHeight="1" x14ac:dyDescent="0.35">
      <c r="A22" s="7">
        <f t="shared" si="0"/>
        <v>20</v>
      </c>
      <c r="B22" s="82"/>
      <c r="C22" s="84" t="s">
        <v>106</v>
      </c>
      <c r="D22" s="12" t="s">
        <v>13</v>
      </c>
      <c r="E22" s="6" t="s">
        <v>16</v>
      </c>
      <c r="F22" s="17" t="s">
        <v>86</v>
      </c>
      <c r="G22" s="6" t="s">
        <v>16</v>
      </c>
      <c r="H22" s="17" t="s">
        <v>86</v>
      </c>
      <c r="I22" s="6" t="s">
        <v>16</v>
      </c>
      <c r="J22" s="17" t="s">
        <v>86</v>
      </c>
      <c r="K22" s="6" t="s">
        <v>16</v>
      </c>
      <c r="L22" s="17" t="s">
        <v>86</v>
      </c>
      <c r="M22" s="6" t="s">
        <v>16</v>
      </c>
      <c r="N22" s="17" t="s">
        <v>86</v>
      </c>
      <c r="O22" s="6" t="s">
        <v>16</v>
      </c>
      <c r="P22" s="17" t="s">
        <v>86</v>
      </c>
    </row>
    <row r="23" spans="1:16" ht="55.5" customHeight="1" x14ac:dyDescent="0.35">
      <c r="A23" s="7">
        <f t="shared" si="0"/>
        <v>21</v>
      </c>
      <c r="B23" s="82"/>
      <c r="C23" s="86"/>
      <c r="D23" s="19" t="s">
        <v>19</v>
      </c>
      <c r="E23" s="20" t="s">
        <v>17</v>
      </c>
      <c r="F23" s="8"/>
      <c r="G23" s="20" t="s">
        <v>17</v>
      </c>
      <c r="H23" s="8"/>
      <c r="I23" s="20" t="s">
        <v>17</v>
      </c>
      <c r="J23" s="8"/>
      <c r="K23" s="20" t="s">
        <v>17</v>
      </c>
      <c r="L23" s="8"/>
      <c r="M23" s="6" t="s">
        <v>16</v>
      </c>
      <c r="N23" s="17" t="s">
        <v>36</v>
      </c>
      <c r="O23" s="6" t="s">
        <v>16</v>
      </c>
      <c r="P23" s="17" t="s">
        <v>36</v>
      </c>
    </row>
    <row r="24" spans="1:16" ht="94.5" customHeight="1" x14ac:dyDescent="0.35">
      <c r="A24" s="7">
        <f t="shared" si="0"/>
        <v>22</v>
      </c>
      <c r="B24" s="82"/>
      <c r="C24" s="86"/>
      <c r="D24" s="12" t="s">
        <v>55</v>
      </c>
      <c r="E24" s="6" t="s">
        <v>16</v>
      </c>
      <c r="F24" s="11" t="s">
        <v>87</v>
      </c>
      <c r="G24" s="6" t="s">
        <v>16</v>
      </c>
      <c r="H24" s="11" t="s">
        <v>87</v>
      </c>
      <c r="I24" s="18" t="s">
        <v>16</v>
      </c>
      <c r="J24" s="11" t="s">
        <v>87</v>
      </c>
      <c r="K24" s="18" t="s">
        <v>16</v>
      </c>
      <c r="L24" s="11" t="s">
        <v>87</v>
      </c>
      <c r="M24" s="18" t="s">
        <v>16</v>
      </c>
      <c r="N24" s="11" t="s">
        <v>88</v>
      </c>
      <c r="O24" s="18" t="s">
        <v>16</v>
      </c>
      <c r="P24" s="11" t="s">
        <v>89</v>
      </c>
    </row>
    <row r="25" spans="1:16" ht="26" x14ac:dyDescent="0.35">
      <c r="A25" s="7">
        <f t="shared" si="0"/>
        <v>23</v>
      </c>
      <c r="B25" s="82"/>
      <c r="C25" s="85"/>
      <c r="D25" s="13" t="s">
        <v>52</v>
      </c>
      <c r="E25" s="20" t="s">
        <v>17</v>
      </c>
      <c r="F25" s="8"/>
      <c r="G25" s="20" t="s">
        <v>17</v>
      </c>
      <c r="H25" s="8"/>
      <c r="I25" s="20" t="s">
        <v>17</v>
      </c>
      <c r="J25" s="8"/>
      <c r="K25" s="20" t="s">
        <v>17</v>
      </c>
      <c r="L25" s="8"/>
      <c r="M25" s="20" t="s">
        <v>17</v>
      </c>
      <c r="N25" s="17" t="s">
        <v>90</v>
      </c>
      <c r="O25" s="6" t="s">
        <v>16</v>
      </c>
      <c r="P25" s="8"/>
    </row>
    <row r="26" spans="1:16" ht="26" x14ac:dyDescent="0.35">
      <c r="A26" s="7">
        <f t="shared" si="0"/>
        <v>24</v>
      </c>
      <c r="B26" s="82"/>
      <c r="C26" s="8" t="s">
        <v>14</v>
      </c>
      <c r="D26" s="12"/>
      <c r="E26" s="6" t="s">
        <v>16</v>
      </c>
      <c r="F26" s="17" t="s">
        <v>32</v>
      </c>
      <c r="G26" s="6" t="s">
        <v>16</v>
      </c>
      <c r="H26" s="17" t="s">
        <v>32</v>
      </c>
      <c r="I26" s="6" t="s">
        <v>16</v>
      </c>
      <c r="J26" s="17" t="s">
        <v>32</v>
      </c>
      <c r="K26" s="6" t="s">
        <v>16</v>
      </c>
      <c r="L26" s="17" t="s">
        <v>32</v>
      </c>
      <c r="M26" s="6" t="s">
        <v>16</v>
      </c>
      <c r="N26" s="17" t="s">
        <v>32</v>
      </c>
      <c r="O26" s="6" t="s">
        <v>16</v>
      </c>
      <c r="P26" s="17" t="s">
        <v>32</v>
      </c>
    </row>
  </sheetData>
  <mergeCells count="18">
    <mergeCell ref="A1:A2"/>
    <mergeCell ref="B1:B2"/>
    <mergeCell ref="C1:C2"/>
    <mergeCell ref="D1:D2"/>
    <mergeCell ref="G1:H1"/>
    <mergeCell ref="M1:N1"/>
    <mergeCell ref="O1:P1"/>
    <mergeCell ref="B3:B13"/>
    <mergeCell ref="B14:B17"/>
    <mergeCell ref="B18:B26"/>
    <mergeCell ref="C18:C19"/>
    <mergeCell ref="C20:C21"/>
    <mergeCell ref="C22:C25"/>
    <mergeCell ref="K1:L1"/>
    <mergeCell ref="E1:F1"/>
    <mergeCell ref="I1:J1"/>
    <mergeCell ref="C8:C9"/>
    <mergeCell ref="C15:C16"/>
  </mergeCells>
  <conditionalFormatting sqref="B3 G2:H2 B1:D1 K2:L2 K13:K15 I13:I15 E13:E26 O13:O26 M13:M15 G13:G15 G3:G8 K3:K8 M3:M8 O3:O11 E3:E11 I3:I8 D9:D10 I10:I11 M10:M11 K10 G10:G11 G17:G26 M17:M26 I17:I26 K17:K26">
    <cfRule type="cellIs" dxfId="44" priority="23" operator="equal">
      <formula>"Tidak dinilai"</formula>
    </cfRule>
  </conditionalFormatting>
  <conditionalFormatting sqref="D4">
    <cfRule type="cellIs" dxfId="43" priority="21" operator="equal">
      <formula>"Tidak dinilai"</formula>
    </cfRule>
  </conditionalFormatting>
  <conditionalFormatting sqref="D3">
    <cfRule type="cellIs" dxfId="42" priority="22" operator="equal">
      <formula>"Tidak dinilai"</formula>
    </cfRule>
  </conditionalFormatting>
  <conditionalFormatting sqref="D14 D16:D17">
    <cfRule type="cellIs" dxfId="41" priority="16" operator="equal">
      <formula>"Tidak dinilai"</formula>
    </cfRule>
  </conditionalFormatting>
  <conditionalFormatting sqref="D5">
    <cfRule type="cellIs" dxfId="40" priority="20" operator="equal">
      <formula>"Tidak dinilai"</formula>
    </cfRule>
  </conditionalFormatting>
  <conditionalFormatting sqref="D11">
    <cfRule type="cellIs" dxfId="39" priority="18" operator="equal">
      <formula>"Tidak dinilai"</formula>
    </cfRule>
  </conditionalFormatting>
  <conditionalFormatting sqref="D13">
    <cfRule type="cellIs" dxfId="38" priority="17" operator="equal">
      <formula>"Tidak dinilai"</formula>
    </cfRule>
  </conditionalFormatting>
  <conditionalFormatting sqref="A1">
    <cfRule type="cellIs" dxfId="37" priority="15" operator="equal">
      <formula>"Tidak dinilai"</formula>
    </cfRule>
  </conditionalFormatting>
  <conditionalFormatting sqref="N2">
    <cfRule type="cellIs" dxfId="36" priority="14" operator="equal">
      <formula>"Tidak dinilai"</formula>
    </cfRule>
  </conditionalFormatting>
  <conditionalFormatting sqref="M2">
    <cfRule type="cellIs" dxfId="35" priority="13" operator="equal">
      <formula>"Tidak dinilai"</formula>
    </cfRule>
  </conditionalFormatting>
  <conditionalFormatting sqref="P2">
    <cfRule type="cellIs" dxfId="34" priority="12" operator="equal">
      <formula>"Tidak dinilai"</formula>
    </cfRule>
  </conditionalFormatting>
  <conditionalFormatting sqref="O2">
    <cfRule type="cellIs" dxfId="33" priority="11" operator="equal">
      <formula>"Tidak dinilai"</formula>
    </cfRule>
  </conditionalFormatting>
  <conditionalFormatting sqref="E2:F2">
    <cfRule type="cellIs" dxfId="32" priority="10" operator="equal">
      <formula>"Tidak dinilai"</formula>
    </cfRule>
  </conditionalFormatting>
  <conditionalFormatting sqref="I2:J2">
    <cfRule type="cellIs" dxfId="31" priority="9" operator="equal">
      <formula>"Tidak dinilai"</formula>
    </cfRule>
  </conditionalFormatting>
  <conditionalFormatting sqref="K11">
    <cfRule type="cellIs" dxfId="30" priority="8" operator="equal">
      <formula>"Tidak dinilai"</formula>
    </cfRule>
  </conditionalFormatting>
  <conditionalFormatting sqref="G12 K12 M12 O12 E12 I12">
    <cfRule type="cellIs" dxfId="29" priority="7" operator="equal">
      <formula>"Tidak dinilai"</formula>
    </cfRule>
  </conditionalFormatting>
  <conditionalFormatting sqref="D12">
    <cfRule type="cellIs" dxfId="28" priority="6" operator="equal">
      <formula>"Tidak dinilai"</formula>
    </cfRule>
  </conditionalFormatting>
  <conditionalFormatting sqref="D8">
    <cfRule type="cellIs" dxfId="27" priority="5" operator="equal">
      <formula>"Tidak dinilai"</formula>
    </cfRule>
  </conditionalFormatting>
  <conditionalFormatting sqref="D6:D7">
    <cfRule type="cellIs" dxfId="26" priority="4" operator="equal">
      <formula>"Tidak dinilai"</formula>
    </cfRule>
  </conditionalFormatting>
  <conditionalFormatting sqref="G9 I9 K9 M9">
    <cfRule type="cellIs" dxfId="25" priority="3" operator="equal">
      <formula>"Tidak dinilai"</formula>
    </cfRule>
  </conditionalFormatting>
  <conditionalFormatting sqref="D15">
    <cfRule type="cellIs" dxfId="24" priority="2" operator="equal">
      <formula>"Tidak dinilai"</formula>
    </cfRule>
  </conditionalFormatting>
  <conditionalFormatting sqref="G16 I16 K16 M16">
    <cfRule type="cellIs" dxfId="23" priority="1" operator="equal">
      <formula>"Tidak dinilai"</formula>
    </cfRule>
  </conditionalFormatting>
  <dataValidations count="1">
    <dataValidation type="list" allowBlank="1" showInputMessage="1" showErrorMessage="1" sqref="E3:E26 O3:O26 I3:I26 G3:G26 M3:M26 K3:K26">
      <formula1>"Diminta, Tidak Diminta"</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tabSelected="1" zoomScale="70" zoomScaleNormal="70" workbookViewId="0">
      <selection activeCell="A2" sqref="A2"/>
    </sheetView>
  </sheetViews>
  <sheetFormatPr defaultColWidth="8.90625" defaultRowHeight="15.5" x14ac:dyDescent="0.35"/>
  <cols>
    <col min="1" max="1" width="8.08984375" style="75" customWidth="1"/>
    <col min="2" max="2" width="22.36328125" style="76" customWidth="1"/>
    <col min="3" max="3" width="16.54296875" style="60" customWidth="1"/>
    <col min="4" max="4" width="19.90625" style="60" customWidth="1"/>
    <col min="5" max="5" width="9.6328125" style="60" bestFit="1" customWidth="1"/>
    <col min="6" max="6" width="41.453125" style="60" customWidth="1"/>
    <col min="7" max="7" width="37.90625" style="60" customWidth="1"/>
    <col min="8" max="11" width="30.54296875" style="60" customWidth="1"/>
    <col min="12" max="16384" width="8.90625" style="60"/>
  </cols>
  <sheetData>
    <row r="1" spans="1:11" x14ac:dyDescent="0.35">
      <c r="A1" s="119" t="s">
        <v>229</v>
      </c>
    </row>
    <row r="3" spans="1:11" x14ac:dyDescent="0.35">
      <c r="A3" s="101" t="s">
        <v>15</v>
      </c>
      <c r="B3" s="101" t="s">
        <v>2</v>
      </c>
      <c r="C3" s="101" t="s">
        <v>0</v>
      </c>
      <c r="D3" s="101" t="s">
        <v>20</v>
      </c>
      <c r="E3" s="101" t="s">
        <v>168</v>
      </c>
      <c r="F3" s="101"/>
      <c r="G3" s="99" t="s">
        <v>92</v>
      </c>
      <c r="H3" s="100"/>
      <c r="I3" s="100"/>
      <c r="J3" s="100"/>
      <c r="K3" s="100"/>
    </row>
    <row r="4" spans="1:11" x14ac:dyDescent="0.35">
      <c r="A4" s="101"/>
      <c r="B4" s="101"/>
      <c r="C4" s="101"/>
      <c r="D4" s="101"/>
      <c r="E4" s="68" t="s">
        <v>21</v>
      </c>
      <c r="F4" s="68" t="s">
        <v>1</v>
      </c>
      <c r="G4" s="72">
        <v>4</v>
      </c>
      <c r="H4" s="72">
        <v>3</v>
      </c>
      <c r="I4" s="72">
        <v>2</v>
      </c>
      <c r="J4" s="72">
        <v>1</v>
      </c>
      <c r="K4" s="72">
        <v>0</v>
      </c>
    </row>
    <row r="5" spans="1:11" ht="101" customHeight="1" x14ac:dyDescent="0.35">
      <c r="A5" s="68">
        <v>1</v>
      </c>
      <c r="B5" s="89" t="s">
        <v>7</v>
      </c>
      <c r="C5" s="58" t="s">
        <v>155</v>
      </c>
      <c r="D5" s="73"/>
      <c r="E5" s="68" t="s">
        <v>16</v>
      </c>
      <c r="F5" s="59" t="s">
        <v>118</v>
      </c>
      <c r="G5" s="65" t="s">
        <v>120</v>
      </c>
      <c r="H5" s="65" t="s">
        <v>121</v>
      </c>
      <c r="I5" s="65" t="s">
        <v>122</v>
      </c>
      <c r="J5" s="65" t="s">
        <v>119</v>
      </c>
      <c r="K5" s="65" t="s">
        <v>110</v>
      </c>
    </row>
    <row r="6" spans="1:11" ht="124" x14ac:dyDescent="0.35">
      <c r="A6" s="68">
        <f>A5+1</f>
        <v>2</v>
      </c>
      <c r="B6" s="89"/>
      <c r="C6" s="58" t="s">
        <v>156</v>
      </c>
      <c r="D6" s="73"/>
      <c r="E6" s="68" t="s">
        <v>16</v>
      </c>
      <c r="F6" s="59" t="s">
        <v>167</v>
      </c>
      <c r="G6" s="61" t="s">
        <v>153</v>
      </c>
      <c r="H6" s="61" t="s">
        <v>154</v>
      </c>
      <c r="I6" s="61" t="s">
        <v>123</v>
      </c>
      <c r="J6" s="61" t="s">
        <v>124</v>
      </c>
      <c r="K6" s="61" t="s">
        <v>39</v>
      </c>
    </row>
    <row r="7" spans="1:11" ht="124" x14ac:dyDescent="0.35">
      <c r="A7" s="68">
        <f t="shared" ref="A7:A16" si="0">A6+1</f>
        <v>3</v>
      </c>
      <c r="B7" s="89"/>
      <c r="C7" s="58" t="s">
        <v>157</v>
      </c>
      <c r="D7" s="73"/>
      <c r="E7" s="68" t="s">
        <v>16</v>
      </c>
      <c r="F7" s="59" t="s">
        <v>176</v>
      </c>
      <c r="G7" s="61" t="s">
        <v>174</v>
      </c>
      <c r="H7" s="61" t="s">
        <v>173</v>
      </c>
      <c r="I7" s="61" t="s">
        <v>172</v>
      </c>
      <c r="J7" s="61" t="s">
        <v>175</v>
      </c>
      <c r="K7" s="61" t="s">
        <v>146</v>
      </c>
    </row>
    <row r="8" spans="1:11" ht="93" x14ac:dyDescent="0.35">
      <c r="A8" s="68">
        <f t="shared" si="0"/>
        <v>4</v>
      </c>
      <c r="B8" s="89"/>
      <c r="C8" s="90" t="s">
        <v>158</v>
      </c>
      <c r="D8" s="67" t="s">
        <v>117</v>
      </c>
      <c r="E8" s="68" t="s">
        <v>16</v>
      </c>
      <c r="F8" s="59" t="s">
        <v>189</v>
      </c>
      <c r="G8" s="61" t="s">
        <v>190</v>
      </c>
      <c r="H8" s="61" t="s">
        <v>191</v>
      </c>
      <c r="I8" s="61" t="s">
        <v>192</v>
      </c>
      <c r="J8" s="61" t="s">
        <v>199</v>
      </c>
      <c r="K8" s="61" t="s">
        <v>193</v>
      </c>
    </row>
    <row r="9" spans="1:11" ht="109.5" customHeight="1" x14ac:dyDescent="0.35">
      <c r="A9" s="66">
        <f t="shared" si="0"/>
        <v>5</v>
      </c>
      <c r="B9" s="89"/>
      <c r="C9" s="91"/>
      <c r="D9" s="69" t="s">
        <v>125</v>
      </c>
      <c r="E9" s="66" t="s">
        <v>16</v>
      </c>
      <c r="F9" s="59" t="s">
        <v>165</v>
      </c>
      <c r="G9" s="59" t="s">
        <v>147</v>
      </c>
      <c r="H9" s="59" t="s">
        <v>148</v>
      </c>
      <c r="I9" s="59" t="s">
        <v>149</v>
      </c>
      <c r="J9" s="59" t="s">
        <v>177</v>
      </c>
      <c r="K9" s="65" t="s">
        <v>178</v>
      </c>
    </row>
    <row r="10" spans="1:11" ht="340.5" customHeight="1" x14ac:dyDescent="0.35">
      <c r="A10" s="66">
        <f t="shared" si="0"/>
        <v>6</v>
      </c>
      <c r="B10" s="89"/>
      <c r="C10" s="58" t="s">
        <v>159</v>
      </c>
      <c r="D10" s="73"/>
      <c r="E10" s="68" t="s">
        <v>16</v>
      </c>
      <c r="F10" s="59" t="s">
        <v>194</v>
      </c>
      <c r="G10" s="59" t="s">
        <v>195</v>
      </c>
      <c r="H10" s="59" t="s">
        <v>196</v>
      </c>
      <c r="I10" s="65" t="s">
        <v>197</v>
      </c>
      <c r="J10" s="65" t="s">
        <v>34</v>
      </c>
      <c r="K10" s="65" t="s">
        <v>198</v>
      </c>
    </row>
    <row r="11" spans="1:11" ht="217" x14ac:dyDescent="0.35">
      <c r="A11" s="68">
        <f t="shared" si="0"/>
        <v>7</v>
      </c>
      <c r="B11" s="96" t="s">
        <v>152</v>
      </c>
      <c r="C11" s="58" t="s">
        <v>160</v>
      </c>
      <c r="D11" s="73"/>
      <c r="E11" s="68" t="s">
        <v>16</v>
      </c>
      <c r="F11" s="59" t="s">
        <v>179</v>
      </c>
      <c r="G11" s="59" t="s">
        <v>186</v>
      </c>
      <c r="H11" s="59" t="s">
        <v>187</v>
      </c>
      <c r="I11" s="59" t="s">
        <v>188</v>
      </c>
      <c r="J11" s="102" t="s">
        <v>93</v>
      </c>
      <c r="K11" s="103"/>
    </row>
    <row r="12" spans="1:11" ht="62" x14ac:dyDescent="0.35">
      <c r="A12" s="68">
        <f t="shared" si="0"/>
        <v>8</v>
      </c>
      <c r="B12" s="97"/>
      <c r="C12" s="58" t="s">
        <v>180</v>
      </c>
      <c r="D12" s="65" t="s">
        <v>181</v>
      </c>
      <c r="E12" s="72" t="s">
        <v>16</v>
      </c>
      <c r="F12" s="59" t="s">
        <v>182</v>
      </c>
      <c r="G12" s="70" t="s">
        <v>183</v>
      </c>
      <c r="H12" s="70" t="s">
        <v>184</v>
      </c>
      <c r="I12" s="70" t="s">
        <v>166</v>
      </c>
      <c r="J12" s="70" t="s">
        <v>185</v>
      </c>
      <c r="K12" s="71" t="s">
        <v>111</v>
      </c>
    </row>
    <row r="13" spans="1:11" ht="108.5" x14ac:dyDescent="0.35">
      <c r="A13" s="68">
        <f t="shared" si="0"/>
        <v>9</v>
      </c>
      <c r="B13" s="98"/>
      <c r="C13" s="58" t="s">
        <v>126</v>
      </c>
      <c r="D13" s="58"/>
      <c r="E13" s="68" t="s">
        <v>16</v>
      </c>
      <c r="F13" s="59" t="s">
        <v>32</v>
      </c>
      <c r="G13" s="59" t="s">
        <v>207</v>
      </c>
      <c r="H13" s="59" t="s">
        <v>205</v>
      </c>
      <c r="I13" s="59" t="s">
        <v>206</v>
      </c>
      <c r="J13" s="59" t="s">
        <v>34</v>
      </c>
      <c r="K13" s="59" t="s">
        <v>33</v>
      </c>
    </row>
    <row r="14" spans="1:11" ht="216.75" customHeight="1" x14ac:dyDescent="0.35">
      <c r="A14" s="68">
        <f>A13+1</f>
        <v>10</v>
      </c>
      <c r="B14" s="89" t="s">
        <v>112</v>
      </c>
      <c r="C14" s="105" t="s">
        <v>161</v>
      </c>
      <c r="D14" s="58" t="s">
        <v>164</v>
      </c>
      <c r="E14" s="68" t="s">
        <v>16</v>
      </c>
      <c r="F14" s="59" t="s">
        <v>35</v>
      </c>
      <c r="G14" s="65" t="s">
        <v>200</v>
      </c>
      <c r="H14" s="65" t="s">
        <v>201</v>
      </c>
      <c r="I14" s="65" t="s">
        <v>202</v>
      </c>
      <c r="J14" s="65" t="s">
        <v>203</v>
      </c>
      <c r="K14" s="65" t="s">
        <v>204</v>
      </c>
    </row>
    <row r="15" spans="1:11" ht="124.5" customHeight="1" x14ac:dyDescent="0.35">
      <c r="A15" s="68">
        <f t="shared" si="0"/>
        <v>11</v>
      </c>
      <c r="B15" s="89"/>
      <c r="C15" s="105"/>
      <c r="D15" s="58" t="s">
        <v>170</v>
      </c>
      <c r="E15" s="68" t="s">
        <v>16</v>
      </c>
      <c r="F15" s="59" t="s">
        <v>171</v>
      </c>
      <c r="G15" s="71" t="s">
        <v>208</v>
      </c>
      <c r="H15" s="71" t="s">
        <v>209</v>
      </c>
      <c r="I15" s="71" t="s">
        <v>210</v>
      </c>
      <c r="J15" s="71" t="s">
        <v>211</v>
      </c>
      <c r="K15" s="71" t="s">
        <v>212</v>
      </c>
    </row>
    <row r="16" spans="1:11" ht="224.25" customHeight="1" x14ac:dyDescent="0.35">
      <c r="A16" s="68">
        <f t="shared" si="0"/>
        <v>12</v>
      </c>
      <c r="B16" s="89"/>
      <c r="C16" s="69" t="s">
        <v>162</v>
      </c>
      <c r="D16" s="58" t="s">
        <v>127</v>
      </c>
      <c r="E16" s="68" t="s">
        <v>16</v>
      </c>
      <c r="F16" s="59" t="s">
        <v>99</v>
      </c>
      <c r="G16" s="59" t="s">
        <v>40</v>
      </c>
      <c r="H16" s="59" t="s">
        <v>41</v>
      </c>
      <c r="I16" s="59" t="s">
        <v>42</v>
      </c>
      <c r="J16" s="59" t="s">
        <v>43</v>
      </c>
      <c r="K16" s="59" t="s">
        <v>44</v>
      </c>
    </row>
    <row r="17" spans="1:11" ht="31" x14ac:dyDescent="0.35">
      <c r="A17" s="96">
        <f>A16+1</f>
        <v>13</v>
      </c>
      <c r="B17" s="89"/>
      <c r="C17" s="93" t="s">
        <v>163</v>
      </c>
      <c r="D17" s="90" t="s">
        <v>145</v>
      </c>
      <c r="E17" s="96" t="s">
        <v>16</v>
      </c>
      <c r="F17" s="59" t="s">
        <v>150</v>
      </c>
      <c r="G17" s="102" t="s">
        <v>29</v>
      </c>
      <c r="H17" s="104"/>
      <c r="I17" s="104"/>
      <c r="J17" s="104"/>
      <c r="K17" s="103"/>
    </row>
    <row r="18" spans="1:11" ht="46.5" x14ac:dyDescent="0.35">
      <c r="A18" s="97"/>
      <c r="B18" s="89"/>
      <c r="C18" s="94"/>
      <c r="D18" s="91"/>
      <c r="E18" s="97"/>
      <c r="F18" s="59" t="s">
        <v>169</v>
      </c>
      <c r="G18" s="59" t="s">
        <v>228</v>
      </c>
      <c r="H18" s="59" t="s">
        <v>213</v>
      </c>
      <c r="I18" s="59" t="s">
        <v>214</v>
      </c>
      <c r="J18" s="59" t="s">
        <v>215</v>
      </c>
      <c r="K18" s="59" t="s">
        <v>28</v>
      </c>
    </row>
    <row r="19" spans="1:11" ht="31" x14ac:dyDescent="0.35">
      <c r="A19" s="97"/>
      <c r="B19" s="89"/>
      <c r="C19" s="94"/>
      <c r="D19" s="91"/>
      <c r="E19" s="97"/>
      <c r="F19" s="59" t="s">
        <v>151</v>
      </c>
      <c r="G19" s="59" t="s">
        <v>216</v>
      </c>
      <c r="H19" s="59" t="s">
        <v>217</v>
      </c>
      <c r="I19" s="59" t="s">
        <v>218</v>
      </c>
      <c r="J19" s="59" t="s">
        <v>219</v>
      </c>
      <c r="K19" s="59" t="s">
        <v>28</v>
      </c>
    </row>
    <row r="20" spans="1:11" ht="31" x14ac:dyDescent="0.35">
      <c r="A20" s="97"/>
      <c r="B20" s="89"/>
      <c r="C20" s="94"/>
      <c r="D20" s="91"/>
      <c r="E20" s="97"/>
      <c r="F20" s="59" t="s">
        <v>30</v>
      </c>
      <c r="G20" s="59" t="s">
        <v>220</v>
      </c>
      <c r="H20" s="59" t="s">
        <v>221</v>
      </c>
      <c r="I20" s="59" t="s">
        <v>222</v>
      </c>
      <c r="J20" s="59" t="s">
        <v>223</v>
      </c>
      <c r="K20" s="59" t="s">
        <v>28</v>
      </c>
    </row>
    <row r="21" spans="1:11" ht="46.5" x14ac:dyDescent="0.35">
      <c r="A21" s="98"/>
      <c r="B21" s="89"/>
      <c r="C21" s="94"/>
      <c r="D21" s="92"/>
      <c r="E21" s="98"/>
      <c r="F21" s="59" t="s">
        <v>31</v>
      </c>
      <c r="G21" s="59" t="s">
        <v>224</v>
      </c>
      <c r="H21" s="59" t="s">
        <v>225</v>
      </c>
      <c r="I21" s="59" t="s">
        <v>226</v>
      </c>
      <c r="J21" s="59" t="s">
        <v>227</v>
      </c>
      <c r="K21" s="59" t="s">
        <v>28</v>
      </c>
    </row>
    <row r="22" spans="1:11" ht="46.5" x14ac:dyDescent="0.35">
      <c r="A22" s="96">
        <f>A17+1</f>
        <v>14</v>
      </c>
      <c r="B22" s="89"/>
      <c r="C22" s="94"/>
      <c r="D22" s="90" t="s">
        <v>144</v>
      </c>
      <c r="E22" s="68" t="s">
        <v>16</v>
      </c>
      <c r="F22" s="59" t="s">
        <v>128</v>
      </c>
      <c r="G22" s="74" t="s">
        <v>131</v>
      </c>
      <c r="H22" s="74" t="s">
        <v>132</v>
      </c>
      <c r="I22" s="74" t="s">
        <v>133</v>
      </c>
      <c r="J22" s="74" t="s">
        <v>134</v>
      </c>
      <c r="K22" s="74" t="s">
        <v>135</v>
      </c>
    </row>
    <row r="23" spans="1:11" ht="139.5" x14ac:dyDescent="0.35">
      <c r="A23" s="97"/>
      <c r="B23" s="89"/>
      <c r="C23" s="94"/>
      <c r="D23" s="91"/>
      <c r="E23" s="68" t="s">
        <v>16</v>
      </c>
      <c r="F23" s="59" t="s">
        <v>129</v>
      </c>
      <c r="G23" s="74" t="s">
        <v>136</v>
      </c>
      <c r="H23" s="74" t="s">
        <v>137</v>
      </c>
      <c r="I23" s="74" t="s">
        <v>138</v>
      </c>
      <c r="J23" s="74" t="s">
        <v>139</v>
      </c>
      <c r="K23" s="74" t="s">
        <v>135</v>
      </c>
    </row>
    <row r="24" spans="1:11" ht="31" x14ac:dyDescent="0.35">
      <c r="A24" s="98"/>
      <c r="B24" s="89"/>
      <c r="C24" s="95"/>
      <c r="D24" s="92"/>
      <c r="E24" s="68" t="s">
        <v>16</v>
      </c>
      <c r="F24" s="59" t="s">
        <v>130</v>
      </c>
      <c r="G24" s="74" t="s">
        <v>140</v>
      </c>
      <c r="H24" s="74" t="s">
        <v>141</v>
      </c>
      <c r="I24" s="74" t="s">
        <v>142</v>
      </c>
      <c r="J24" s="74" t="s">
        <v>143</v>
      </c>
      <c r="K24" s="74" t="s">
        <v>135</v>
      </c>
    </row>
  </sheetData>
  <mergeCells count="19">
    <mergeCell ref="J11:K11"/>
    <mergeCell ref="B11:B13"/>
    <mergeCell ref="A17:A21"/>
    <mergeCell ref="D17:D21"/>
    <mergeCell ref="E17:E21"/>
    <mergeCell ref="G17:K17"/>
    <mergeCell ref="B14:B24"/>
    <mergeCell ref="C14:C15"/>
    <mergeCell ref="G3:K3"/>
    <mergeCell ref="A3:A4"/>
    <mergeCell ref="B3:B4"/>
    <mergeCell ref="C3:C4"/>
    <mergeCell ref="D3:D4"/>
    <mergeCell ref="E3:F3"/>
    <mergeCell ref="B5:B10"/>
    <mergeCell ref="D22:D24"/>
    <mergeCell ref="C17:C24"/>
    <mergeCell ref="A22:A24"/>
    <mergeCell ref="C8:C9"/>
  </mergeCells>
  <conditionalFormatting sqref="E5:E7 D8:E9 E14:E17 E10:E11 E22:E24">
    <cfRule type="cellIs" dxfId="22" priority="10" operator="equal">
      <formula>"Tidak dinilai"</formula>
    </cfRule>
  </conditionalFormatting>
  <conditionalFormatting sqref="A3">
    <cfRule type="cellIs" dxfId="21" priority="8" operator="equal">
      <formula>"Tidak dinilai"</formula>
    </cfRule>
  </conditionalFormatting>
  <conditionalFormatting sqref="D11">
    <cfRule type="cellIs" dxfId="20" priority="9" operator="equal">
      <formula>"Tidak dinilai"</formula>
    </cfRule>
  </conditionalFormatting>
  <conditionalFormatting sqref="E4:F4">
    <cfRule type="cellIs" dxfId="19" priority="7" operator="equal">
      <formula>"Tidak dinilai"</formula>
    </cfRule>
  </conditionalFormatting>
  <conditionalFormatting sqref="G4:K4">
    <cfRule type="cellIs" dxfId="18" priority="6" operator="equal">
      <formula>"Tidak dinilai"</formula>
    </cfRule>
  </conditionalFormatting>
  <conditionalFormatting sqref="B5 B3:D3">
    <cfRule type="cellIs" dxfId="17" priority="15" operator="equal">
      <formula>"Tidak dinilai"</formula>
    </cfRule>
  </conditionalFormatting>
  <conditionalFormatting sqref="D6">
    <cfRule type="cellIs" dxfId="16" priority="13" operator="equal">
      <formula>"Tidak dinilai"</formula>
    </cfRule>
  </conditionalFormatting>
  <conditionalFormatting sqref="D5">
    <cfRule type="cellIs" dxfId="15" priority="14" operator="equal">
      <formula>"Tidak dinilai"</formula>
    </cfRule>
  </conditionalFormatting>
  <conditionalFormatting sqref="D7">
    <cfRule type="cellIs" dxfId="14" priority="12" operator="equal">
      <formula>"Tidak dinilai"</formula>
    </cfRule>
  </conditionalFormatting>
  <conditionalFormatting sqref="D10">
    <cfRule type="cellIs" dxfId="13" priority="11" operator="equal">
      <formula>"Tidak dinilai"</formula>
    </cfRule>
  </conditionalFormatting>
  <conditionalFormatting sqref="E13">
    <cfRule type="cellIs" dxfId="12" priority="2" operator="equal">
      <formula>"Tidak dinilai"</formula>
    </cfRule>
  </conditionalFormatting>
  <conditionalFormatting sqref="D12:E12">
    <cfRule type="cellIs" dxfId="11" priority="1" operator="equal">
      <formula>"Tidak dinilai"</formula>
    </cfRule>
  </conditionalFormatting>
  <dataValidations count="1">
    <dataValidation type="list" allowBlank="1" showInputMessage="1" showErrorMessage="1" sqref="E22:E24 E5:E17">
      <formula1>"Diminta, Tidak Diminta"</formula1>
    </dataValidation>
  </dataValidations>
  <pageMargins left="0.7" right="0.7" top="0.75" bottom="0.75" header="0.3" footer="0.3"/>
  <pageSetup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2:N21"/>
  <sheetViews>
    <sheetView topLeftCell="A2" zoomScale="85" zoomScaleNormal="85" workbookViewId="0">
      <pane xSplit="2" ySplit="2" topLeftCell="C4" activePane="bottomRight" state="frozen"/>
      <selection activeCell="A2" sqref="A2"/>
      <selection pane="topRight" activeCell="C2" sqref="C2"/>
      <selection pane="bottomLeft" activeCell="A4" sqref="A4"/>
      <selection pane="bottomRight" activeCell="D17" sqref="D17"/>
    </sheetView>
  </sheetViews>
  <sheetFormatPr defaultColWidth="8.90625" defaultRowHeight="18" x14ac:dyDescent="0.35"/>
  <cols>
    <col min="1" max="1" width="8.54296875" style="3" bestFit="1" customWidth="1"/>
    <col min="2" max="2" width="22.453125" style="4" customWidth="1"/>
    <col min="3" max="3" width="32.6328125" style="2" customWidth="1"/>
    <col min="4" max="4" width="38.36328125" style="2" customWidth="1"/>
    <col min="5" max="5" width="9.36328125" style="2" customWidth="1"/>
    <col min="6" max="6" width="6.36328125" style="1" customWidth="1"/>
    <col min="7" max="7" width="8.36328125" style="1" customWidth="1"/>
    <col min="8" max="8" width="6.36328125" style="34" customWidth="1"/>
    <col min="9" max="9" width="7.54296875" style="34" customWidth="1"/>
    <col min="10" max="10" width="6.36328125" style="1" customWidth="1"/>
    <col min="11" max="11" width="6.6328125" style="1" customWidth="1"/>
    <col min="12" max="12" width="9" style="1" customWidth="1"/>
    <col min="13" max="13" width="8.90625" style="1"/>
    <col min="14" max="14" width="19.08984375" style="1" customWidth="1"/>
    <col min="15" max="16384" width="8.90625" style="1"/>
  </cols>
  <sheetData>
    <row r="2" spans="1:14" ht="14" x14ac:dyDescent="0.35">
      <c r="A2" s="114" t="s">
        <v>15</v>
      </c>
      <c r="B2" s="114" t="s">
        <v>2</v>
      </c>
      <c r="C2" s="108" t="s">
        <v>0</v>
      </c>
      <c r="D2" s="108" t="s">
        <v>20</v>
      </c>
      <c r="E2" s="108" t="s">
        <v>115</v>
      </c>
      <c r="F2" s="114" t="s">
        <v>22</v>
      </c>
      <c r="G2" s="114"/>
      <c r="H2" s="114" t="s">
        <v>23</v>
      </c>
      <c r="I2" s="114"/>
      <c r="J2" s="114" t="s">
        <v>24</v>
      </c>
      <c r="K2" s="114"/>
      <c r="L2" s="114" t="s">
        <v>25</v>
      </c>
      <c r="M2" s="108" t="s">
        <v>113</v>
      </c>
      <c r="N2" s="109" t="s">
        <v>114</v>
      </c>
    </row>
    <row r="3" spans="1:14" s="2" customFormat="1" ht="15.5" x14ac:dyDescent="0.35">
      <c r="A3" s="114"/>
      <c r="B3" s="114"/>
      <c r="C3" s="108"/>
      <c r="D3" s="108"/>
      <c r="E3" s="108"/>
      <c r="F3" s="114"/>
      <c r="G3" s="114"/>
      <c r="H3" s="114"/>
      <c r="I3" s="114"/>
      <c r="J3" s="114"/>
      <c r="K3" s="114"/>
      <c r="L3" s="114"/>
      <c r="M3" s="108"/>
      <c r="N3" s="109"/>
    </row>
    <row r="4" spans="1:14" ht="15.5" x14ac:dyDescent="0.35">
      <c r="A4" s="23">
        <v>1</v>
      </c>
      <c r="B4" s="115" t="str">
        <f>'Matriks Penilaian'!B5</f>
        <v>1.  Kurikulum</v>
      </c>
      <c r="C4" s="24" t="str">
        <f>'Matriks Penilaian'!C5</f>
        <v>1.1 Keunggulan Program Studi.</v>
      </c>
      <c r="D4" s="25"/>
      <c r="E4" s="51" t="s">
        <v>116</v>
      </c>
      <c r="F4" s="110">
        <v>4</v>
      </c>
      <c r="G4" s="116">
        <f>F4/$F$18</f>
        <v>0.33333333333333331</v>
      </c>
      <c r="H4" s="41">
        <v>4</v>
      </c>
      <c r="I4" s="57">
        <f>H4/(SUM($H$4:$H$9))</f>
        <v>0.23529411764705882</v>
      </c>
      <c r="J4" s="26"/>
      <c r="K4" s="57"/>
      <c r="L4" s="27">
        <f>$G$4*I4*100</f>
        <v>7.8431372549019605</v>
      </c>
      <c r="M4" s="43">
        <v>2</v>
      </c>
      <c r="N4" s="44">
        <f>L4*M4</f>
        <v>15.686274509803921</v>
      </c>
    </row>
    <row r="5" spans="1:14" ht="15.5" x14ac:dyDescent="0.35">
      <c r="A5" s="23">
        <f>A4+1</f>
        <v>2</v>
      </c>
      <c r="B5" s="115"/>
      <c r="C5" s="24" t="str">
        <f>'Matriks Penilaian'!C6</f>
        <v>1.2 Profil Lulusan Program Studi.</v>
      </c>
      <c r="D5" s="25"/>
      <c r="E5" s="51" t="s">
        <v>116</v>
      </c>
      <c r="F5" s="110"/>
      <c r="G5" s="116"/>
      <c r="H5" s="41">
        <v>2</v>
      </c>
      <c r="I5" s="57">
        <f>H5/(SUM($H$4:$H$9))</f>
        <v>0.11764705882352941</v>
      </c>
      <c r="J5" s="26"/>
      <c r="K5" s="57"/>
      <c r="L5" s="27">
        <f t="shared" ref="L5:L6" si="0">$G$4*I5*100</f>
        <v>3.9215686274509802</v>
      </c>
      <c r="M5" s="43">
        <v>2</v>
      </c>
      <c r="N5" s="44">
        <f t="shared" ref="N5:N17" si="1">L5*M5</f>
        <v>7.8431372549019605</v>
      </c>
    </row>
    <row r="6" spans="1:14" ht="15.5" x14ac:dyDescent="0.35">
      <c r="A6" s="23">
        <f t="shared" ref="A6:A17" si="2">A5+1</f>
        <v>3</v>
      </c>
      <c r="B6" s="115"/>
      <c r="C6" s="24" t="str">
        <f>'Matriks Penilaian'!C7</f>
        <v>1.3 Capaian Pembelajaran</v>
      </c>
      <c r="D6" s="25"/>
      <c r="E6" s="51" t="s">
        <v>116</v>
      </c>
      <c r="F6" s="110"/>
      <c r="G6" s="116"/>
      <c r="H6" s="41">
        <v>5</v>
      </c>
      <c r="I6" s="57">
        <f>H6/(SUM($H$4:$H$9))</f>
        <v>0.29411764705882354</v>
      </c>
      <c r="J6" s="26"/>
      <c r="K6" s="57"/>
      <c r="L6" s="27">
        <f t="shared" si="0"/>
        <v>9.8039215686274517</v>
      </c>
      <c r="M6" s="43">
        <v>2</v>
      </c>
      <c r="N6" s="44">
        <f t="shared" si="1"/>
        <v>19.607843137254903</v>
      </c>
    </row>
    <row r="7" spans="1:14" ht="15.5" x14ac:dyDescent="0.35">
      <c r="A7" s="23">
        <f t="shared" si="2"/>
        <v>4</v>
      </c>
      <c r="B7" s="115"/>
      <c r="C7" s="117" t="str">
        <f>'Matriks Penilaian'!C8</f>
        <v>1.4 Struktur Kurikulum (Daftar Mata Kuliah Praktik)</v>
      </c>
      <c r="D7" s="35" t="str">
        <f>'Matriks Penilaian'!D8</f>
        <v>1.4.1 Susunan mata kuliah/blok/modul</v>
      </c>
      <c r="E7" s="51" t="s">
        <v>116</v>
      </c>
      <c r="F7" s="110"/>
      <c r="G7" s="116"/>
      <c r="H7" s="113">
        <v>4</v>
      </c>
      <c r="I7" s="116">
        <f>H7/(SUM($H$4:$H$9))</f>
        <v>0.23529411764705882</v>
      </c>
      <c r="J7" s="40">
        <v>4</v>
      </c>
      <c r="K7" s="57">
        <f>J7/SUM($J$7:$J$8)</f>
        <v>0.44444444444444442</v>
      </c>
      <c r="L7" s="27">
        <f>$G$4*$I$7*K7*100</f>
        <v>3.4858387799564268</v>
      </c>
      <c r="M7" s="45">
        <v>1</v>
      </c>
      <c r="N7" s="44">
        <f t="shared" si="1"/>
        <v>3.4858387799564268</v>
      </c>
    </row>
    <row r="8" spans="1:14" ht="15.5" x14ac:dyDescent="0.35">
      <c r="A8" s="23">
        <f t="shared" si="2"/>
        <v>5</v>
      </c>
      <c r="B8" s="115"/>
      <c r="C8" s="117"/>
      <c r="D8" s="35" t="str">
        <f>'Matriks Penilaian'!D9</f>
        <v>1.4.2 Substansi praktik</v>
      </c>
      <c r="E8" s="51" t="s">
        <v>116</v>
      </c>
      <c r="F8" s="110"/>
      <c r="G8" s="116"/>
      <c r="H8" s="113"/>
      <c r="I8" s="116"/>
      <c r="J8" s="40">
        <v>5</v>
      </c>
      <c r="K8" s="57">
        <f>J8/SUM($J$7:$J$8)</f>
        <v>0.55555555555555558</v>
      </c>
      <c r="L8" s="27">
        <f>$G$4*$I$7*K8*100</f>
        <v>4.3572984749455337</v>
      </c>
      <c r="M8" s="43">
        <v>2</v>
      </c>
      <c r="N8" s="44">
        <f t="shared" si="1"/>
        <v>8.7145969498910674</v>
      </c>
    </row>
    <row r="9" spans="1:14" ht="31" x14ac:dyDescent="0.35">
      <c r="A9" s="23">
        <f t="shared" si="2"/>
        <v>6</v>
      </c>
      <c r="B9" s="115"/>
      <c r="C9" s="24" t="str">
        <f>'Matriks Penilaian'!C10</f>
        <v>1.5 Rencana Pembelajaran Semester (RPS)</v>
      </c>
      <c r="D9" s="25"/>
      <c r="E9" s="51" t="s">
        <v>116</v>
      </c>
      <c r="F9" s="110"/>
      <c r="G9" s="116"/>
      <c r="H9" s="41">
        <v>2</v>
      </c>
      <c r="I9" s="57">
        <f>H9/(SUM($H$4:$H$9))</f>
        <v>0.11764705882352941</v>
      </c>
      <c r="J9" s="26"/>
      <c r="K9" s="57"/>
      <c r="L9" s="27">
        <f t="shared" ref="L9" si="3">$G$4*I9*100</f>
        <v>3.9215686274509802</v>
      </c>
      <c r="M9" s="45">
        <v>1</v>
      </c>
      <c r="N9" s="44">
        <f t="shared" si="1"/>
        <v>3.9215686274509802</v>
      </c>
    </row>
    <row r="10" spans="1:14" ht="36.75" customHeight="1" x14ac:dyDescent="0.35">
      <c r="A10" s="23">
        <f t="shared" si="2"/>
        <v>7</v>
      </c>
      <c r="B10" s="106" t="str">
        <f>'Matriks Penilaian'!B11</f>
        <v>2.  Sumber Daya Manusia (Dosen tetap dan Tenaga kependidikan)</v>
      </c>
      <c r="C10" s="28" t="str">
        <f>'Matriks Penilaian'!C11</f>
        <v>2.1 Calon dosen tetap pada program studi yang diusulkan</v>
      </c>
      <c r="D10" s="29"/>
      <c r="E10" s="52" t="s">
        <v>116</v>
      </c>
      <c r="F10" s="110">
        <v>5</v>
      </c>
      <c r="G10" s="111">
        <f>F10/$F$18</f>
        <v>0.41666666666666669</v>
      </c>
      <c r="H10" s="41">
        <v>5</v>
      </c>
      <c r="I10" s="50">
        <f>H10/SUM($H$10:$H$12)</f>
        <v>0.55555555555555558</v>
      </c>
      <c r="J10" s="30"/>
      <c r="K10" s="50"/>
      <c r="L10" s="31">
        <f>$G$10*I10*100</f>
        <v>23.148148148148152</v>
      </c>
      <c r="M10" s="43">
        <v>2</v>
      </c>
      <c r="N10" s="44">
        <f t="shared" si="1"/>
        <v>46.296296296296305</v>
      </c>
    </row>
    <row r="11" spans="1:14" ht="36.75" customHeight="1" x14ac:dyDescent="0.35">
      <c r="A11" s="23">
        <f t="shared" si="2"/>
        <v>8</v>
      </c>
      <c r="B11" s="106"/>
      <c r="C11" s="28" t="str">
        <f>'Matriks Penilaian'!C12</f>
        <v>2.2 Kualifikasi tenaga pembimbing klinik</v>
      </c>
      <c r="D11" s="29"/>
      <c r="E11" s="52" t="s">
        <v>116</v>
      </c>
      <c r="F11" s="110"/>
      <c r="G11" s="111"/>
      <c r="H11" s="41">
        <v>3</v>
      </c>
      <c r="I11" s="50">
        <f>H11/SUM($H$10:$H$12)</f>
        <v>0.33333333333333331</v>
      </c>
      <c r="J11" s="30"/>
      <c r="K11" s="50"/>
      <c r="L11" s="31">
        <f>$G$10*I11*100</f>
        <v>13.888888888888889</v>
      </c>
      <c r="M11" s="43">
        <v>2</v>
      </c>
      <c r="N11" s="44">
        <f t="shared" si="1"/>
        <v>27.777777777777779</v>
      </c>
    </row>
    <row r="12" spans="1:14" ht="36.75" customHeight="1" x14ac:dyDescent="0.35">
      <c r="A12" s="23">
        <f t="shared" si="2"/>
        <v>9</v>
      </c>
      <c r="B12" s="106"/>
      <c r="C12" s="28" t="str">
        <f>'Matriks Penilaian'!C13</f>
        <v>2.2 Tenaga Kependidikan</v>
      </c>
      <c r="D12" s="29"/>
      <c r="E12" s="52" t="s">
        <v>116</v>
      </c>
      <c r="F12" s="110"/>
      <c r="G12" s="111"/>
      <c r="H12" s="41">
        <v>1</v>
      </c>
      <c r="I12" s="50">
        <f>H12/SUM($H$10:$H$12)</f>
        <v>0.1111111111111111</v>
      </c>
      <c r="J12" s="30"/>
      <c r="K12" s="50"/>
      <c r="L12" s="31">
        <f t="shared" ref="L12" si="4">$G$10*I12*100</f>
        <v>4.6296296296296298</v>
      </c>
      <c r="M12" s="45">
        <v>1</v>
      </c>
      <c r="N12" s="44">
        <f t="shared" si="1"/>
        <v>4.6296296296296298</v>
      </c>
    </row>
    <row r="13" spans="1:14" ht="31" x14ac:dyDescent="0.35">
      <c r="A13" s="23">
        <f t="shared" si="2"/>
        <v>10</v>
      </c>
      <c r="B13" s="118" t="str">
        <f>'Matriks Penilaian'!B14</f>
        <v>3.  Unit Pengelola Program Studi dan Ketersedian Sarana Prasarana serta Wahana Praktik, Tenaga Kependidikan</v>
      </c>
      <c r="C13" s="107" t="str">
        <f>'Matriks Penilaian'!C14</f>
        <v>3.1 Organisasi dan Tata Kerja Unit Pengelola Program Studi.</v>
      </c>
      <c r="D13" s="32" t="str">
        <f>'Matriks Penilaian'!D14</f>
        <v>3.1.1 Rancangan Organisasi dan Tata Kerja Unit Pengelola Program Studi</v>
      </c>
      <c r="E13" s="53" t="s">
        <v>116</v>
      </c>
      <c r="F13" s="110">
        <v>3</v>
      </c>
      <c r="G13" s="112">
        <f>F13/$F$18</f>
        <v>0.25</v>
      </c>
      <c r="H13" s="113">
        <v>2</v>
      </c>
      <c r="I13" s="112">
        <f>H13/SUM($H$13:$H$17)</f>
        <v>0.2</v>
      </c>
      <c r="J13" s="40">
        <v>2</v>
      </c>
      <c r="K13" s="55">
        <f>J13/SUM($J$13:$J$14)</f>
        <v>0.33333333333333331</v>
      </c>
      <c r="L13" s="33">
        <f>$G$13*$I$13*K13*100</f>
        <v>1.6666666666666667</v>
      </c>
      <c r="M13" s="46">
        <v>2</v>
      </c>
      <c r="N13" s="44">
        <f t="shared" si="1"/>
        <v>3.3333333333333335</v>
      </c>
    </row>
    <row r="14" spans="1:14" ht="31" x14ac:dyDescent="0.35">
      <c r="A14" s="23">
        <f t="shared" si="2"/>
        <v>11</v>
      </c>
      <c r="B14" s="118"/>
      <c r="C14" s="107"/>
      <c r="D14" s="32" t="str">
        <f>'Matriks Penilaian'!D15</f>
        <v>3.1.2 Rencana Perwujudan Good Governance dengan Lima Pilar Tata Pamong</v>
      </c>
      <c r="E14" s="53" t="s">
        <v>116</v>
      </c>
      <c r="F14" s="110"/>
      <c r="G14" s="112"/>
      <c r="H14" s="113"/>
      <c r="I14" s="112"/>
      <c r="J14" s="40">
        <v>4</v>
      </c>
      <c r="K14" s="55">
        <f>J14/SUM($J$13:$J$14)</f>
        <v>0.66666666666666663</v>
      </c>
      <c r="L14" s="33">
        <f>$G$13*$I$13*K14*100</f>
        <v>3.3333333333333335</v>
      </c>
      <c r="M14" s="46">
        <v>2</v>
      </c>
      <c r="N14" s="44">
        <f t="shared" si="1"/>
        <v>6.666666666666667</v>
      </c>
    </row>
    <row r="15" spans="1:14" ht="15.5" x14ac:dyDescent="0.35">
      <c r="A15" s="23">
        <f t="shared" si="2"/>
        <v>12</v>
      </c>
      <c r="B15" s="118"/>
      <c r="C15" s="54" t="str">
        <f>'Matriks Penilaian'!C16</f>
        <v>3.2 Sistem Penjaminan Mutu</v>
      </c>
      <c r="D15" s="54"/>
      <c r="E15" s="53" t="s">
        <v>116</v>
      </c>
      <c r="F15" s="110"/>
      <c r="G15" s="112"/>
      <c r="H15" s="41">
        <v>3</v>
      </c>
      <c r="I15" s="55">
        <f>H15/SUM($H$13:$H$17)</f>
        <v>0.3</v>
      </c>
      <c r="J15" s="42"/>
      <c r="K15" s="55"/>
      <c r="L15" s="33">
        <f>$G$13*$I$15*100</f>
        <v>7.5</v>
      </c>
      <c r="M15" s="46">
        <v>2</v>
      </c>
      <c r="N15" s="44">
        <f t="shared" si="1"/>
        <v>15</v>
      </c>
    </row>
    <row r="16" spans="1:14" ht="31" x14ac:dyDescent="0.35">
      <c r="A16" s="23">
        <f t="shared" si="2"/>
        <v>13</v>
      </c>
      <c r="B16" s="118"/>
      <c r="C16" s="107" t="str">
        <f>'Matriks Penilaian'!C17</f>
        <v>3.3 Sarana dan Prasarana</v>
      </c>
      <c r="D16" s="32" t="str">
        <f>'Matriks Penilaian'!D17</f>
        <v>3.3.1 Ruang diskusi, ruang residen (mahasiswa), kantor dan perpustakaan</v>
      </c>
      <c r="E16" s="53" t="s">
        <v>116</v>
      </c>
      <c r="F16" s="110"/>
      <c r="G16" s="112"/>
      <c r="H16" s="113">
        <v>5</v>
      </c>
      <c r="I16" s="112">
        <f>H16/SUM($H$13:$H$17)</f>
        <v>0.5</v>
      </c>
      <c r="J16" s="40">
        <v>2</v>
      </c>
      <c r="K16" s="55">
        <f>J16/SUM($J$16:$J$17)</f>
        <v>0.33333333333333331</v>
      </c>
      <c r="L16" s="33">
        <f>$G$13*$I$16*K16*100</f>
        <v>4.1666666666666661</v>
      </c>
      <c r="M16" s="46">
        <v>2</v>
      </c>
      <c r="N16" s="44">
        <f t="shared" si="1"/>
        <v>8.3333333333333321</v>
      </c>
    </row>
    <row r="17" spans="1:14" ht="15.5" x14ac:dyDescent="0.35">
      <c r="A17" s="23">
        <f t="shared" si="2"/>
        <v>14</v>
      </c>
      <c r="B17" s="118"/>
      <c r="C17" s="107"/>
      <c r="D17" s="32" t="str">
        <f>'Matriks Penilaian'!D22</f>
        <v>3.3.2 Wahana praktik</v>
      </c>
      <c r="E17" s="53" t="s">
        <v>116</v>
      </c>
      <c r="F17" s="110"/>
      <c r="G17" s="112"/>
      <c r="H17" s="113"/>
      <c r="I17" s="112"/>
      <c r="J17" s="40">
        <v>4</v>
      </c>
      <c r="K17" s="55">
        <f>J17/SUM($J$16:$J$17)</f>
        <v>0.66666666666666663</v>
      </c>
      <c r="L17" s="33">
        <f t="shared" ref="L17" si="5">$G$13*$I$16*K17*100</f>
        <v>8.3333333333333321</v>
      </c>
      <c r="M17" s="46">
        <v>2</v>
      </c>
      <c r="N17" s="44">
        <f t="shared" si="1"/>
        <v>16.666666666666664</v>
      </c>
    </row>
    <row r="18" spans="1:14" ht="20" x14ac:dyDescent="0.35">
      <c r="F18" s="47">
        <f>SUM(F4:F17)</f>
        <v>12</v>
      </c>
      <c r="G18" s="48">
        <f>SUM(G4:G17)</f>
        <v>1</v>
      </c>
      <c r="H18" s="56"/>
      <c r="I18" s="62">
        <f>SUM(I4:I17)/3</f>
        <v>1</v>
      </c>
      <c r="J18" s="56"/>
      <c r="K18" s="62">
        <f>SUM(K4:K17)/4</f>
        <v>0.75</v>
      </c>
      <c r="L18" s="49">
        <f>SUM(L4:L17)</f>
        <v>100.00000000000001</v>
      </c>
      <c r="M18" s="63"/>
      <c r="N18" s="64">
        <f>SUM(N4:N17)</f>
        <v>187.96296296296296</v>
      </c>
    </row>
    <row r="19" spans="1:14" ht="29.25" customHeight="1" x14ac:dyDescent="0.35">
      <c r="I19" s="1"/>
      <c r="J19" s="34"/>
      <c r="N19" s="47" t="str">
        <f>IF(OR(N18&lt;200,(OR(M4&lt;2,M5&lt;2,M6&lt;2,M7&lt;1,M8&lt;2,M9&lt;1,M10&lt;2,M11&lt;2,M12&lt;1))),"Tidak Memenuhi","Memenuhi,Sesuai Skor")</f>
        <v>Tidak Memenuhi</v>
      </c>
    </row>
    <row r="20" spans="1:14" x14ac:dyDescent="0.35">
      <c r="I20" s="1"/>
      <c r="J20" s="34"/>
    </row>
    <row r="21" spans="1:14" x14ac:dyDescent="0.35">
      <c r="J21" s="34"/>
    </row>
  </sheetData>
  <mergeCells count="29">
    <mergeCell ref="I13:I14"/>
    <mergeCell ref="B13:B17"/>
    <mergeCell ref="C13:C14"/>
    <mergeCell ref="F13:F17"/>
    <mergeCell ref="G13:G17"/>
    <mergeCell ref="H13:H14"/>
    <mergeCell ref="I7:I8"/>
    <mergeCell ref="H2:I3"/>
    <mergeCell ref="A2:A3"/>
    <mergeCell ref="B2:B3"/>
    <mergeCell ref="C2:C3"/>
    <mergeCell ref="D2:D3"/>
    <mergeCell ref="F2:G3"/>
    <mergeCell ref="B10:B12"/>
    <mergeCell ref="C16:C17"/>
    <mergeCell ref="M2:M3"/>
    <mergeCell ref="N2:N3"/>
    <mergeCell ref="E2:E3"/>
    <mergeCell ref="F10:F12"/>
    <mergeCell ref="G10:G12"/>
    <mergeCell ref="I16:I17"/>
    <mergeCell ref="H16:H17"/>
    <mergeCell ref="J2:K3"/>
    <mergeCell ref="L2:L3"/>
    <mergeCell ref="B4:B9"/>
    <mergeCell ref="F4:F9"/>
    <mergeCell ref="G4:G9"/>
    <mergeCell ref="C7:C8"/>
    <mergeCell ref="H7:H8"/>
  </mergeCells>
  <conditionalFormatting sqref="D4:E4 E5:E9 D10:E12">
    <cfRule type="cellIs" dxfId="10" priority="12" operator="equal">
      <formula>"Tidak dinilai"</formula>
    </cfRule>
  </conditionalFormatting>
  <conditionalFormatting sqref="B4 B2:D2">
    <cfRule type="cellIs" dxfId="9" priority="13" operator="equal">
      <formula>"Tidak dinilai"</formula>
    </cfRule>
  </conditionalFormatting>
  <conditionalFormatting sqref="D6">
    <cfRule type="cellIs" dxfId="8" priority="10" operator="equal">
      <formula>"Tidak dinilai"</formula>
    </cfRule>
  </conditionalFormatting>
  <conditionalFormatting sqref="D5">
    <cfRule type="cellIs" dxfId="7" priority="11" operator="equal">
      <formula>"Tidak dinilai"</formula>
    </cfRule>
  </conditionalFormatting>
  <conditionalFormatting sqref="D7:D8">
    <cfRule type="cellIs" dxfId="6" priority="9" operator="equal">
      <formula>"Tidak dinilai"</formula>
    </cfRule>
  </conditionalFormatting>
  <conditionalFormatting sqref="D9">
    <cfRule type="cellIs" dxfId="5" priority="8" operator="equal">
      <formula>"Tidak dinilai"</formula>
    </cfRule>
  </conditionalFormatting>
  <conditionalFormatting sqref="A2">
    <cfRule type="cellIs" dxfId="4" priority="6" operator="equal">
      <formula>"Tidak dinilai"</formula>
    </cfRule>
  </conditionalFormatting>
  <conditionalFormatting sqref="F2">
    <cfRule type="cellIs" dxfId="3" priority="5" operator="equal">
      <formula>"Tidak dinilai"</formula>
    </cfRule>
  </conditionalFormatting>
  <conditionalFormatting sqref="H2">
    <cfRule type="cellIs" dxfId="2" priority="4" operator="equal">
      <formula>"Tidak dinilai"</formula>
    </cfRule>
  </conditionalFormatting>
  <conditionalFormatting sqref="J2">
    <cfRule type="cellIs" dxfId="1" priority="3" operator="equal">
      <formula>"Tidak dinilai"</formula>
    </cfRule>
  </conditionalFormatting>
  <conditionalFormatting sqref="E2">
    <cfRule type="cellIs" dxfId="0" priority="1" operator="equal">
      <formula>"Tidak dinilai"</formula>
    </cfRule>
  </conditionalFormatting>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Antar instrumen</vt:lpstr>
      <vt:lpstr>Matriks Penilaian</vt:lpstr>
      <vt:lpstr>Pembobotan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Gieks Sugiyono</dc:creator>
  <cp:lastModifiedBy>Bambang Suryoatmono</cp:lastModifiedBy>
  <dcterms:created xsi:type="dcterms:W3CDTF">2020-05-13T13:58:08Z</dcterms:created>
  <dcterms:modified xsi:type="dcterms:W3CDTF">2021-01-23T02:06:29Z</dcterms:modified>
</cp:coreProperties>
</file>