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1 2021 Pembukaan PSDKU Akademik\"/>
    </mc:Choice>
  </mc:AlternateContent>
  <bookViews>
    <workbookView xWindow="0" yWindow="0" windowWidth="19200" windowHeight="7050" activeTab="2"/>
  </bookViews>
  <sheets>
    <sheet name="Matriks Perbandingan" sheetId="9" r:id="rId1"/>
    <sheet name="Sarjana-PSDKU" sheetId="8" r:id="rId2"/>
    <sheet name="Magister-PSDKU" sheetId="12" r:id="rId3"/>
    <sheet name="Bobot Sarjana PSDKU" sheetId="6" r:id="rId4"/>
    <sheet name="Bobot Magister PSDKU" sheetId="1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2" l="1"/>
  <c r="B7" i="12" s="1"/>
  <c r="B8" i="12" s="1"/>
  <c r="B9" i="12" s="1"/>
  <c r="B10" i="12" s="1"/>
  <c r="B11" i="12" s="1"/>
  <c r="B12" i="12" s="1"/>
  <c r="B13" i="12" l="1"/>
  <c r="B14" i="12" s="1"/>
  <c r="B15" i="12" s="1"/>
  <c r="B16" i="12" s="1"/>
  <c r="J17" i="11"/>
  <c r="B23" i="12" l="1"/>
  <c r="B24" i="12" s="1"/>
  <c r="B21" i="12"/>
  <c r="B22" i="12" s="1"/>
  <c r="B6" i="8"/>
  <c r="J16" i="6" l="1"/>
  <c r="J15" i="6"/>
  <c r="J21" i="6" s="1"/>
  <c r="J14" i="6"/>
  <c r="J13" i="6"/>
  <c r="J12" i="6"/>
  <c r="J20" i="6" s="1"/>
  <c r="J13" i="11"/>
  <c r="J12" i="11"/>
  <c r="J16" i="11"/>
  <c r="J15" i="11"/>
  <c r="J14" i="11"/>
  <c r="B7" i="8"/>
  <c r="B8" i="8" s="1"/>
  <c r="B9" i="8" s="1"/>
  <c r="B10" i="8" s="1"/>
  <c r="B11" i="8" s="1"/>
  <c r="B12" i="8" s="1"/>
  <c r="B13" i="8" s="1"/>
  <c r="B14" i="8" s="1"/>
  <c r="B15" i="8" s="1"/>
  <c r="B16" i="8" s="1"/>
  <c r="B21" i="8" s="1"/>
  <c r="B22" i="8" s="1"/>
  <c r="B23" i="8" s="1"/>
  <c r="J21" i="11" l="1"/>
  <c r="J22" i="11"/>
  <c r="A4" i="6"/>
  <c r="A5" i="6" s="1"/>
  <c r="A6" i="6" s="1"/>
  <c r="A7" i="6" s="1"/>
  <c r="A8" i="6" s="1"/>
  <c r="A9" i="6" s="1"/>
  <c r="A10" i="6" s="1"/>
  <c r="A11" i="6" s="1"/>
  <c r="A12" i="6" s="1"/>
  <c r="A4" i="11"/>
  <c r="A5" i="11" s="1"/>
  <c r="A6" i="11" s="1"/>
  <c r="A7" i="11" s="1"/>
  <c r="A8" i="11" s="1"/>
  <c r="A9" i="11" s="1"/>
  <c r="A10" i="11" s="1"/>
  <c r="A11" i="11" s="1"/>
  <c r="E19" i="11"/>
  <c r="F10" i="11" s="1"/>
  <c r="H18" i="11"/>
  <c r="H14" i="11"/>
  <c r="H12" i="11"/>
  <c r="J11" i="11"/>
  <c r="J10" i="11"/>
  <c r="J20" i="11" s="1"/>
  <c r="H10" i="11"/>
  <c r="H9" i="11"/>
  <c r="H8" i="11"/>
  <c r="H7" i="11"/>
  <c r="H6" i="11"/>
  <c r="H5" i="11"/>
  <c r="H4" i="11"/>
  <c r="H3" i="11"/>
  <c r="A12" i="11" l="1"/>
  <c r="A13" i="11" s="1"/>
  <c r="A14" i="11" s="1"/>
  <c r="A15" i="11" s="1"/>
  <c r="A16" i="11" s="1"/>
  <c r="A17" i="11" s="1"/>
  <c r="A18" i="11" s="1"/>
  <c r="A13" i="6"/>
  <c r="A14" i="6" s="1"/>
  <c r="A15" i="6" s="1"/>
  <c r="A16" i="6" s="1"/>
  <c r="A17" i="6" s="1"/>
  <c r="H21" i="11"/>
  <c r="H20" i="11"/>
  <c r="K13" i="11"/>
  <c r="K16" i="11"/>
  <c r="K17" i="11"/>
  <c r="K15" i="11"/>
  <c r="F3" i="11"/>
  <c r="K7" i="11" s="1"/>
  <c r="F8" i="11"/>
  <c r="K18" i="11"/>
  <c r="K12" i="11"/>
  <c r="H22" i="11"/>
  <c r="K10" i="11"/>
  <c r="K11" i="11"/>
  <c r="K14" i="11"/>
  <c r="K4" i="11" l="1"/>
  <c r="K3" i="11"/>
  <c r="K8" i="11"/>
  <c r="K9" i="11"/>
  <c r="F19" i="11"/>
  <c r="K5" i="11"/>
  <c r="K6" i="11"/>
  <c r="K19" i="11" l="1"/>
  <c r="A4" i="9"/>
  <c r="A5" i="9" s="1"/>
  <c r="A6" i="9" s="1"/>
  <c r="A7" i="9" s="1"/>
  <c r="A8" i="9" s="1"/>
  <c r="A9" i="9" s="1"/>
  <c r="A10" i="9" s="1"/>
  <c r="A11" i="9" s="1"/>
  <c r="A12" i="9" s="1"/>
  <c r="A13" i="9" s="1"/>
  <c r="A14" i="9" s="1"/>
  <c r="A19" i="9" s="1"/>
  <c r="A20" i="9" s="1"/>
  <c r="A21" i="9" s="1"/>
  <c r="A22" i="9" s="1"/>
  <c r="H17" i="6" l="1"/>
  <c r="H14" i="6"/>
  <c r="H12" i="6"/>
  <c r="H10" i="6"/>
  <c r="H8" i="6"/>
  <c r="H7" i="6"/>
  <c r="H6" i="6"/>
  <c r="H5" i="6"/>
  <c r="H4" i="6"/>
  <c r="H3" i="6"/>
  <c r="E18" i="6" l="1"/>
  <c r="J11" i="6"/>
  <c r="J10" i="6"/>
  <c r="H21" i="6"/>
  <c r="H19" i="6"/>
  <c r="J19" i="6" l="1"/>
  <c r="F9" i="6"/>
  <c r="K9" i="6" s="1"/>
  <c r="F3" i="6"/>
  <c r="F10" i="6"/>
  <c r="K12" i="6" l="1"/>
  <c r="K10" i="6"/>
  <c r="K15" i="6"/>
  <c r="K14" i="6"/>
  <c r="K13" i="6"/>
  <c r="K11" i="6"/>
  <c r="K16" i="6"/>
  <c r="K7" i="6"/>
  <c r="K5" i="6"/>
  <c r="K3" i="6"/>
  <c r="K8" i="6"/>
  <c r="K6" i="6"/>
  <c r="K4" i="6"/>
  <c r="K17" i="6"/>
  <c r="F18" i="6"/>
  <c r="K18" i="6" l="1"/>
</calcChain>
</file>

<file path=xl/sharedStrings.xml><?xml version="1.0" encoding="utf-8"?>
<sst xmlns="http://schemas.openxmlformats.org/spreadsheetml/2006/main" count="492" uniqueCount="218">
  <si>
    <t>Elemen</t>
  </si>
  <si>
    <t>Indikator</t>
  </si>
  <si>
    <t>Kriteria</t>
  </si>
  <si>
    <t>1.2  Profil Lulusan Program Studi.</t>
  </si>
  <si>
    <t>1.1  Keunikan atau Keunggulan Program Studi.</t>
  </si>
  <si>
    <t>1.3  Capaian Pembelajaran</t>
  </si>
  <si>
    <t>1.5  Rencana Pembelajaran Semester (RPS)</t>
  </si>
  <si>
    <t>1.6  Rancangan Implementasi Merdeka Belajar bagi Mahasiswa</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</si>
  <si>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</si>
  <si>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</si>
  <si>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</si>
  <si>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</si>
  <si>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</si>
  <si>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</si>
  <si>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3.2  Rancangan Sistem Penjaminan Mutu Internal</t>
  </si>
  <si>
    <t xml:space="preserve">3.3  Sarana dan Prasarana.     </t>
  </si>
  <si>
    <t>3.3.1  Ruang kuliah, ruang kerja dosen, kantor dan perpustakaan</t>
  </si>
  <si>
    <t>3.4  Tenaga Kependidikan</t>
  </si>
  <si>
    <t>Nomor</t>
  </si>
  <si>
    <t>Diminta</t>
  </si>
  <si>
    <t>Sub-Elemen</t>
  </si>
  <si>
    <t>Penilaian</t>
  </si>
  <si>
    <t>Skor</t>
  </si>
  <si>
    <t>Bobot Kriteria</t>
  </si>
  <si>
    <t>Bobot Elemen</t>
  </si>
  <si>
    <t>Bobot Sub-Elemen</t>
  </si>
  <si>
    <t>Bobot Butir</t>
  </si>
  <si>
    <t>3.1</t>
  </si>
  <si>
    <t>3.3</t>
  </si>
  <si>
    <t>3.2  Sistem Penjaminan Mutu Internal</t>
  </si>
  <si>
    <t>3.1.1  Organisasi dan Tata Kerja Unit Pengelola Program Studi</t>
  </si>
  <si>
    <t>Susunan mata kuliah memenuhi empat aspek</t>
  </si>
  <si>
    <t>Kurang memadai, ruang akademik khusus yang disiapkan tidak relevan dengan kebutuhan</t>
  </si>
  <si>
    <t>Susunan mata kuliah memenuhi aspek 1, 2 dan satu aspek lainnya</t>
  </si>
  <si>
    <t>Susunan mata kuliah memenuhi aspek 1 dan aspek 2</t>
  </si>
  <si>
    <t>Susunan mata kuliah memenuhi aspek 1 atau 2</t>
  </si>
  <si>
    <t>Tidak ada RPS</t>
  </si>
  <si>
    <t>1.6  Rancangan Fasilitasi Merdeka Belajar Kampus Merdeka bagi Mahasiswa</t>
  </si>
  <si>
    <t>skor = nilai rerata</t>
  </si>
  <si>
    <t>a. Luas ruang kuliah per mahasiswa dan status kepemilikan yaitu SD = milik sendiri atau SW = sewa atau kontrak atau kerjasama</t>
  </si>
  <si>
    <t>b. Luas ruang dosen per dosen</t>
  </si>
  <si>
    <t>c. Luas ruang kantor per pegawai</t>
  </si>
  <si>
    <t>d. Luas perpustakaan</t>
  </si>
  <si>
    <t>Jumlah dan kualifikasi tenaga kependidikan</t>
  </si>
  <si>
    <t>Jumlah dan kualifikasi tenaga kependidikan tidak memenuhi persyaratan</t>
  </si>
  <si>
    <t>Catatan *</t>
  </si>
  <si>
    <t>Ketersediaan RPS untuk 10 mata kuliah penciri program studi yang memenuhi 9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</si>
  <si>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1</t>
  </si>
  <si>
    <t xml:space="preserve">Sepuluh mata kuliah dilengkapi dengan RPS yang memenuhi 9 (sembilan) komponen, menunjukkan secara jelas penciri program studi dan menggunakan referensi yang relevan  </t>
  </si>
  <si>
    <t>Sepuluh mata kuliah dilengkapi dengan RPS yang memenuhi 9 (sembilan) komponen</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</si>
  <si>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</si>
  <si>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Status,  jumlah dan kualifikasi akademik calon  dosen</t>
  </si>
  <si>
    <t xml:space="preserve">Hanya mengidentifikasi profil lulusan atau penjelasan mengenai profil lulusan tidak relevan </t>
  </si>
  <si>
    <t>Tidak mengidentifikasi profil lulusan</t>
  </si>
  <si>
    <t>Tidak ada daftar/susunan mata kuliah</t>
  </si>
  <si>
    <t>Rataan Luas ruangan per mahasiswa atau dosen atau karyawan, dan luas minimum perpustakaan yang dihitung sebagai berikut : nilai rata-rata adalah (a+b+c+d)/4</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</si>
  <si>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</si>
  <si>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</si>
  <si>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</si>
  <si>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</si>
  <si>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</si>
  <si>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Jumlah RPS mata kuliah yang  memenuhi 9 (sembilan) komponen jumlahnya kurang dari 10</t>
  </si>
  <si>
    <t>Tidak ada penjelasan terkait dengan rancangan kebijakan dan implementasi fasilitasi pemenuhan masa dan beban belajar "Merdeka Belajar - Kampus Merdeka"</t>
  </si>
  <si>
    <t>Nilai SPMI tidak boleh kurang dari 2</t>
  </si>
  <si>
    <t xml:space="preserve">Persyaratan administratif, selain aspek legalitas badan penyelenggara, yang diperiksa keberadaannya adalah (1) Rekomendasi LLDikti,  (2) Surat Persetujuan Tertulis Badan Penyelenggara, (3) Surat Rekomendasi Tertulis Senat PT, dan (4) Pakta Integritas. </t>
  </si>
  <si>
    <t>Rancangan kebijakan dan implementasi untuk memfasilitasi pemenuhan masa dan beban belajar "Merdeka Belajar - Kampus Merdeka" bagi mahasiswa yang melakukan pembelajaran di luar program studi yang diusulkan yang mencakup aspek:
1) Penyediaan dosen pembimbing akademik, oleh perguruan tinggi pengusul terhadap mahasiswa yang akan mengambil mata kuliah pada program studi yang berbeda pada perguruan tinggi sendiri atau perguruan tinggi lain
2) Rancangan kurikulum menyediakan pilihan bagi mahasiswa untuk mengambil mata kuliah diluar program studi sesuai dengan ketentuan perundang undangan</t>
  </si>
  <si>
    <t>3.1.1 Organisasi dan Tata Kerja Unit Pengelola Program Studi (UPPS)</t>
  </si>
  <si>
    <t>3.1.2  Perwujudan Good Governance dan Lima Pilar Tata Pamong</t>
  </si>
  <si>
    <t>Kesesuaian susunan mata kuliah yang mencakup aspek : (1) keberadaan 4 mata kuliah wajib; (2) kesesuaian  mata kuliah dengan rumusan capaian pembelajaran; (3) urutan mata kuliah, dan (4) beban sks per semester wajar</t>
  </si>
  <si>
    <t>Kesesuaian susunan mata kuliah yang mencakup aspek : (1) kesesuaian mata kuliah dengan capaian pembelajaran, (2) urutan mata kuliah, dan (3) beban sks per semester wajar</t>
  </si>
  <si>
    <t>Susunan mata kuliah memenuhi tiga aspek</t>
  </si>
  <si>
    <t xml:space="preserve">Susunan mata kuliah memenuhi aspek 1 dan aspek 2  </t>
  </si>
  <si>
    <t>Susunan mata kuliah memenuhi aspek 1 atau 2 dan aspek 3</t>
  </si>
  <si>
    <t xml:space="preserve">Susunan mata kuliah memenuhi salah satu aspek </t>
  </si>
  <si>
    <t>Tidak ada susunan mata kuliah</t>
  </si>
  <si>
    <t xml:space="preserve">Lima mata kuliah dilengkapi dengan RPS yang memenuhi 9 (sembilan) komponen, menunjukkan secara jelas penciri program studi dan menggunakan referensi yang relevan  </t>
  </si>
  <si>
    <t>Lima mata kuliah dilengkapi dengan RPS yang memenuhi 9 (sembilan) komponen</t>
  </si>
  <si>
    <t>Jumlah RPS mata kuliah yang  memenuhi 9 (sembilan) komponen jumlahnya kurang dari 5 (lima)</t>
  </si>
  <si>
    <t xml:space="preserve">Status,  jumlah dan kualifikasi akademik calon  dosen
</t>
  </si>
  <si>
    <t>Jumlah calon dosen tetap sedikitnya sebanyak 5 (lima) orang berkualifikasi akademik lulusan doktor atau doktor terapan atau setara level 9 (sembilan) KKNI, dan telah memiliki NIDN pada PT pengusul  atau telah diangkat oleh Badan Penyelenggara</t>
  </si>
  <si>
    <t>2.2  Luaran Calon Dosen Tetap</t>
  </si>
  <si>
    <t>Jumlah keterlibatan dosen dalam penulisan karya ilmiah/seni/olahraga yang dihasilkan dari penelitian dan pengabdian kepada masyarakat</t>
  </si>
  <si>
    <t>Na = Jumlah keterlibatan dosen dalam penulisan karya ilmiah/seni/olahraga yang dihasilkan dari penelitian dan pengabdian kepada masyarakat pada jurnal internasional bereputasi
Nb = Jumlah keterlibatan dosen dalam penulisan karya ilmiah/seni/olahraga yang dihasilkan dari penelitian dan pengabdian kepada masyarakat pada jurnal nasional terakreditasi dan/atau jurnal internasional
Nc = Jumlah keterlibatan dosen dalam penulisan karya ilmiah/seni/olahraga yang dihasilkan dari penelitian dan pengabdian kepada masyarakat pada jurnal lokal dan/atau nasional tidak terakreditasi
Nilai Kasar = (3 Na + 2 Nb + Nc)/jumlah dosen tetap yang memenuhi persyaratan
Jika NK &gt;= 10 skore = 4, jika NK &lt; 10 maka skore = 1 + 0,3xNK</t>
  </si>
  <si>
    <t>3.1.1  Rancangan Organisasi dan Tata Kerja Unit Pengelola Program Studi</t>
  </si>
  <si>
    <r>
      <t>Keterlaksanaan Sistem Penjaminan Mutu Internal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</si>
  <si>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3.3.2  Ruang belajar mandiri</t>
  </si>
  <si>
    <t>Kepemilikan ruang belajar mandiri ditinjau dari luasan per mahasiswa, status kepemilikan, dan kelengkapan</t>
  </si>
  <si>
    <t>Memiliki ruang belajar mandiri lebih dari  4m2/mahasiswa, milik sendiri, dilengkapi perabot kantor dan internet</t>
  </si>
  <si>
    <t>Memiliki ruang belajar mandiri minimal 4m2/mahasiswa, berstatus SW (sewa, kontrak, atau kerjasama),  dan dilengkapi perabot kantor dan internet</t>
  </si>
  <si>
    <t>Sarjana-PTS</t>
  </si>
  <si>
    <t>Magister-PTS</t>
  </si>
  <si>
    <t>Tidak Diminta</t>
  </si>
  <si>
    <t>Jumlah ruang akademik khusus sesuai mata kuliah berpraktikum/ berpraktek dengan luasan 1,5 m2 per mahasiswa, 25 orang per ruang, dilengkapi dengan peralatan yang lengkap dan mutakhir untuk 2 (dua) tahun pertama</t>
  </si>
  <si>
    <t>3.3.3  Ruang akademik khusus dan peralatan</t>
  </si>
  <si>
    <t>3.3.2  Ruang akademik khusus dan peralatan</t>
  </si>
  <si>
    <t>Cukup memadai, ruang akademik khusus untuk mata kuliah berpraktikum/berpraktek  untuk 2 (dua) tahun pertama telah disiapkan dengan luasan yang sesuai (1,5 m2 per mahasiswa, 25 orang per ruang), berstatus SW (sewa), dan dilengkapi dengan peralatan yang cukup</t>
  </si>
  <si>
    <t>1.1 Keunikan atau Keunggulan Program Studi.</t>
  </si>
  <si>
    <t>1.2 Profil Lulusan Program Studi.</t>
  </si>
  <si>
    <t>1.3 Capaian Pembelajaran</t>
  </si>
  <si>
    <t>1.4 Struktur Kurikulum</t>
  </si>
  <si>
    <t>1.5 Rencana Pembelajaran Semester (RPS)</t>
  </si>
  <si>
    <t>2.1 Calon dosen pada program studi yang diusulkan</t>
  </si>
  <si>
    <t>2.3 Luaran Calon Dosen Tetap</t>
  </si>
  <si>
    <t xml:space="preserve">3.1 Organisasi dan Tata Kerja Unit Pengelola Program Studi.   </t>
  </si>
  <si>
    <t>3.1.1  Struktur Organisasi dan Tata Kerja Unit Pengelola Program Studi</t>
  </si>
  <si>
    <t>3.2 Sistem Penjaminan Mutu Internal</t>
  </si>
  <si>
    <t xml:space="preserve">3.3 Sarana dan Prasarana.   </t>
  </si>
  <si>
    <t>3.4 Tenaga Kependidikan</t>
  </si>
  <si>
    <t>3.2</t>
  </si>
  <si>
    <t xml:space="preserve"> </t>
  </si>
  <si>
    <t>1.4  Struktur Kurikulum</t>
  </si>
  <si>
    <r>
      <t>3.3.3</t>
    </r>
    <r>
      <rPr>
        <sz val="7"/>
        <rFont val="Arial Narrow"/>
        <family val="2"/>
      </rPr>
      <t>    </t>
    </r>
    <r>
      <rPr>
        <sz val="12"/>
        <rFont val="Arial Narrow"/>
        <family val="2"/>
      </rPr>
      <t>Ruang akademik khusus dan peralatan untuk penelitian</t>
    </r>
  </si>
  <si>
    <t>Sarjana</t>
  </si>
  <si>
    <t>1.1  Keunggulan Program Studi.</t>
  </si>
  <si>
    <t>3.2.1 Keterlaksanaan SPMI di Perguruan Tinggi</t>
  </si>
  <si>
    <t>3.2.2 Rancangan Implementasi SPMI di PSDKU</t>
  </si>
  <si>
    <t>3.3.4 Penyediaan pustaka</t>
  </si>
  <si>
    <t>3.3.3 Penyediaan pustaka</t>
  </si>
  <si>
    <t>3.3.4  Penyediaan pustaka</t>
  </si>
  <si>
    <t>3.2.1  Keterlaksanaan Sistem Penjaminan Mutu Internal di Perguruan Tinggi</t>
  </si>
  <si>
    <t>3.2.2  Rancangan implementasi SPMi di PSDKU</t>
  </si>
  <si>
    <r>
      <t xml:space="preserve">Perwujudan </t>
    </r>
    <r>
      <rPr>
        <i/>
        <sz val="12"/>
        <rFont val="Arial Narrow"/>
        <family val="2"/>
      </rPr>
      <t>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</si>
  <si>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 xml:space="preserve">Keunggulan kurikulum program studi yang diusulkan berdasarkan kurikulum program studi di kampus utama dan urgensi pembukaan PSDKU </t>
  </si>
  <si>
    <t>Pengusul menguraikan profil lulusan program studi yang berupa profesi atau jenis pekerjaan atau bentuk kerja lainnya dilengkapi dengan (1) uraian ringkas pada sebagian profil yang sesuai dengan Program Sarjana dan (2) keterkaitan profil dengan keunggulan program studi.</t>
  </si>
  <si>
    <t>Pengusul menguraikan profil lulusan program studi yang berupa profesi atau jenis pekerjaan atau bentuk kerja lainnya dan  keterkaitan profil dengan keunggulan program studi</t>
  </si>
  <si>
    <t xml:space="preserve">Profesi/jenis pekerjaan, profil lulusan dan capaian pembelajaran lulusan  untuk setiap profil, kompetensi setiap profil, dan keterkaitannya dengan keunggulan PSDKU  </t>
  </si>
  <si>
    <t>Belum ada rancangan implementasi SPMI di PSDKU</t>
  </si>
  <si>
    <t>Kesiapan penyediaan pustaka dalam bentuk buku dan jurnal ilmiah</t>
  </si>
  <si>
    <t xml:space="preserve">PT Pengusul telah menyediakan 200 judul buku dan 1 judul jurnal yang relevan dengan PSDKU yang diusulkan </t>
  </si>
  <si>
    <t>PT Pengusul berkomitmen akan menyediakan 200 judul buku dan 1 (satu) judul jurnal yang relevan PSDKU dilengkapi dengan kontrak pengadaan buku dan jurnal</t>
  </si>
  <si>
    <t>PT Pengusul tidak menyajikan data buku dan jurnal</t>
  </si>
  <si>
    <t xml:space="preserve">PT Pengusul hanya menyajikan data 200 judul buku dan 1 judul jurnal yang relevan dengan PSDKU yang diusulkan </t>
  </si>
  <si>
    <t xml:space="preserve">PT Pengusul hanya menyajikan data kurang 200 judul buku yang relevan dengan PSDKU yang diusulkan </t>
  </si>
  <si>
    <t>Program studi dinyatakan terakreditasi aspek administratif terpenuhi semua, skor total &gt;= 200, dan SPMI memiliki skor &gt;= 2</t>
  </si>
  <si>
    <t>Profesi/jenis pekerjaan, profil lulusan dan capaian pembelajaran lulusan  untuk setiap profil, kompetensi setiap profil, dan keterkaitannya dengan keunggulan prodi</t>
  </si>
  <si>
    <t>1.4  Susunan Mata KuliahStruktur Kurikulum</t>
  </si>
  <si>
    <t>Nilai calon dosen dan SPMI tidak boleh kurang dari 2</t>
  </si>
  <si>
    <t>Program studi dinyatakan terakreditasi aspek administratif terpenuhi semua, skor total &gt;= 200, dosen dan SPMI memiliki skor &gt;= 2</t>
  </si>
  <si>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</si>
  <si>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Ketersediaan RPS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</si>
  <si>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Ketersediaan pustaka dalam bentuk buku dan jurnal ilmiah</t>
  </si>
  <si>
    <t>Uraian perbandingan kurikulum PSDKU dengan kurikulum prodi yang sama di kampus utama dan korelasinya dengan urgensi pembukaan PSDKU.</t>
  </si>
  <si>
    <t>Uraian profil lulusan program studi yang berupa profesi atau jenis pekerjaan atau bentuk kerja lainnya dilengkapi dengan (1) uraian ringkas seluruh profil, yang sesuai dengan Program Sarjana dan (2) keterkaitan profil dengan keunggulan prodi</t>
  </si>
  <si>
    <t>Struktur organisasi memenuhi 5 (lima) aspek dilengkapi dengan tata kerja UPPS dan kedudukan  antara program studi yang diusulkan dan unit organisasi yang ada pada UPPS</t>
  </si>
  <si>
    <t>Struktur organisasi memenuhi 5 (lima) aspek dilengkapi dengan tata kerja UPPS dan organisasi UPPS</t>
  </si>
  <si>
    <t>Struktur organisasi memenuhi 5 (lima) aspek dilengkapi dengan tata kerja UPPS yang memperlihatkan kedudukan dan tata hubungan antara program studi yang diusulkan dan unit organisasi yang ada pada UPPS</t>
  </si>
  <si>
    <t>Struktur organisasi memenuhi kurang dari 5 (lima) aspek dan tidak dilengkapi dengan unit organisasi yang ada pada UPPS</t>
  </si>
  <si>
    <r>
      <t xml:space="preserve">Tidak menjelaskan rencana struktur organisasi dan tata kerja </t>
    </r>
    <r>
      <rPr>
        <b/>
        <sz val="12"/>
        <rFont val="Arial Narrow"/>
        <family val="2"/>
      </rPr>
      <t>UPPS</t>
    </r>
  </si>
  <si>
    <t>Rumusan capaian pembelajaran: (a) sesuai dengan profil lulusan, (b) deskripsi kompetensinya sesuai level 6 (enam) KKNI, disertai jabaran capaian pembelajaran sesuai SN-Dikti, tetapi (c) tidak atau kurang relevan dengan keunikan atau keunggulan prodi</t>
  </si>
  <si>
    <t>Rumusan capaian pembelajaran: (a) sesuai dengan profil lulusan, (b) deskripsi kompetensinya sesuai SN-Dikti yang mencakup 4 (empat) domain capaian pembelajaran dan sesuai level 6 (enam) KKNI, dan (c) relevan dg keunggulan atau keunikan prodi</t>
  </si>
  <si>
    <r>
      <t>Rumusan capaian pembelajaran: (a) sesuai dengan profil lulusan, (b)deskripsi kompetensinya sesuai SN-Dikti yang mencakup 4 (empat) domain capaian pembelajaran dan sesuai level 6 (enam) KKNI, (c) relevan dengan keunikan atau keunggulan prodi, dan (d)</t>
    </r>
    <r>
      <rPr>
        <b/>
        <sz val="12"/>
        <rFont val="Arial Narrow"/>
        <family val="2"/>
      </rPr>
      <t xml:space="preserve"> mencantumkan paling sedikit SN Dikti sebagai rujukan</t>
    </r>
  </si>
  <si>
    <t>Tidak ada skor 1 (satu)</t>
  </si>
  <si>
    <t>Rumusan capaian pembelajaran: (a) tidak sesuai dengan profil lulusan, (b) tidak sesuai dengan deskripsi kompetensinya sesuai level 6 (enam) KKNI, disertai jabaran capaian pembelajaran sesuai SN-Dikti, atau (c) tidak relevan dengan keunikan atau keunggulan prodi</t>
  </si>
  <si>
    <t xml:space="preserve">UPPS tidak menunjukkan praktek baik penerapan tata pamong </t>
  </si>
  <si>
    <t>UPPS menunjukkan praktek baik penerapan tata pamong yang memenuhi 1 - 2 aspek</t>
  </si>
  <si>
    <t>UPPS menunjukkan praktek baik penerapan tata pamong yang memenuhi 3 (tiga) aspek</t>
  </si>
  <si>
    <t>UPPS menunjukkan praktek baik penerapan tata pamong yang memenuhi 4 (empat) aspek</t>
  </si>
  <si>
    <t>UPPS menunjukkan praktek baik penerapan tata pamong yang memenuhi 5 (lima) aspek</t>
  </si>
  <si>
    <r>
      <t>Keterlaksanaan Sistem Penjaminan Mutu Internal berdasarkan keberadaan 5 (lima) aspek: 1) dokumen legal pembentukan unsur pelaksana penjaminan mutu; 2) ketersediaan dokumen SPMI: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</si>
  <si>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Rancangan implementasi SPMI di PSDKU telah dilengkapi dengan deskripsi unsur pelaksana penjaminan mutu dan manual SPMI beserta kelengkapan pelaksanaannya</t>
  </si>
  <si>
    <t xml:space="preserve">Rancangan implementasi SPMI di PSDKU telah dilengkapi dengan deskripsi unsur pelaksana penjaminan mutu dan manual SPMI </t>
  </si>
  <si>
    <t xml:space="preserve">Rancangan implementasi SPMI di PSDKU telah dilengkapi dengan deskripsi unsur pelaksana penjaminan mutu </t>
  </si>
  <si>
    <t>Rancangan implementasi SPMI di PSDKU hanya dalam bentuk deskripsi unsur pelaksana penjaminan mutu</t>
  </si>
  <si>
    <t>Rancangan implementasi SPMI di PSDKU berdasarkan aspek deskripsi (1) unsur pelaksana penjaminan mutu, dan (2) manual SPMI beserta kelengkapan pelaksanaannya</t>
  </si>
  <si>
    <t>Luas  ruang kuliah &gt; 1 m2 dan berstatus SW</t>
  </si>
  <si>
    <t xml:space="preserve">Luas  ruang kuliah = 1 m2 </t>
  </si>
  <si>
    <t xml:space="preserve">Luas  ruang kuliah antara 0 - 1 m2 </t>
  </si>
  <si>
    <t>Luas  ruang dosen &gt; 4 m2 dan berstatus SW</t>
  </si>
  <si>
    <t xml:space="preserve">Luas  ruang dosen = 4 m2 </t>
  </si>
  <si>
    <t xml:space="preserve">Luas  ruang dosen antara 0 - 4 m2 </t>
  </si>
  <si>
    <t>Luas  ruang kantor &gt; 4 m2 dan berstatus 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</si>
  <si>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</si>
  <si>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</si>
  <si>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</si>
  <si>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</si>
  <si>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</si>
  <si>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</si>
  <si>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Tenaga kependidikan berjumlah lebih dari 3 (tiga) orang dan salah satu diantaranya berkualifikasi magister dan 1 (satu) orang pustakawan ditingkat perguruan tinggi dengan kualifikasi Diploma Tiga perpustakaan atau yang sejenis</t>
  </si>
  <si>
    <t>Tenaga kependidikan berjumlah lebih dari 2 (dua) orang atau berkualifikasi sarjana atau sarjana terapan dan 1 (satu) orang pustakawan ditingkat perguruan tinggi dengan kualifikasi Diploma Tiga perpustakaan atau yang sejenis</t>
  </si>
  <si>
    <t>Tenaga kependidikan berjumlah 2 (dua) orang atau lebih dengan kualifikasi Diploma Tiga dan 1 (satu) orang pustakawan ditingkat perguruan tinggi dengan kualifikasi Diploma Tiga perpustakaan atau yang sejenis</t>
  </si>
  <si>
    <t>Uraian perbandingan kurikulum PSDKU dengan kurikulum prodi yang sama di kampus utama  dan urgensi pembukaan PSDKU, akan tetapi kedua hal tersebut tidak dikorelasikan.</t>
  </si>
  <si>
    <t xml:space="preserve">Uraian perbandingan kurikulum PSDKU dengan kurikulum prodi yang sama di kampus utama   </t>
  </si>
  <si>
    <t>Rumusan capaian pembelajaran sesuai dengan (a) profil lulusan, (b) deskripsi kompetensinya sesuai SN-Dikti yang mencakup 4 (empat) domain capaian pembelajaran dan sesuai level 6 (enam) KKNI, (c) relevan dengan keunikan atau keunggulan prodi, dan (d) ada rujukan untuk semua aspek capaian pembelajaran</t>
  </si>
  <si>
    <t>Rumusan capaian pembelajaran: (a) sesuai dengan profil lulusan, (b)deskripsi kompetensinya sesuai SN-Dikti yang mencakup 4 (empat) domain capaian pembelajaran dan sesuai level 8 (delapan) KKNI, (c) relevan dengan keunikan atau keunggulan prodi, dan (d) mencantumkan paling sedikit SN Dikti sebagai rujukan</t>
  </si>
  <si>
    <t>Rumusan capaian pembelajaran: (a) sesuai dengan profil lulusan, (b) deskripsi kompetensinya sesuai SN-Dikti yang mencakup 4 (empat) domain capaian pembelajaran dan sesuai level 8 (delapan) KKNI, dan (c) relevan dg keunggulan atau keunikan prodi</t>
  </si>
  <si>
    <t>Rumusan capaian pembelajaran: (a) sesuai dengan profil lulusan, (b) deskripsi kompetensinya sesuai level 8 (delapan) KKNI, disertai jabaran capaian pembelajaran sesuai SN-Dikti, tetapi (c) tidak atau kurang relevan dengan keunikan atau keunggulan prodi</t>
  </si>
  <si>
    <t>Rumusan capaian pembelajaran: (a) tidak sesuai dengan profil lulusan, (b) tidak sesuai dengan deskripsi kompetensinya sesuai level 8 (delapan) KKNI, disertai jabaran capaian pembelajaran sesuai SN-Dikti, atau (c) tidak relevan dengan keunikan atau keunggulan prodi</t>
  </si>
  <si>
    <t>Setiap mata kuliah berpraktikum/ berpraktek  telah disediakan ruang akademik khusus tersendiri dengan luasan yang melebihi kapasitas (&gt; 1.5 m2 per mahasiswa, 25 orang mahasiswa per ruang) dan berstatus milik sendiri, dilengkapi dengan peralatan yang lengkap dan mutakhir untuk 2 (dua) tahun pertama</t>
  </si>
  <si>
    <t>Setiap mata kuliah berpraktikum/berpraktek  telah disediakan ruang akademik khusus tersendiri dengan luasan yang melebihi kapasitas  (&gt; 1.5 m2 per mahasiswa, 25 orang mahasiswa per ruang) dan berstatus KS (kerja sama), dilengkapi dengan peralatan yang cukup lengkap dan mutakhir untuk 2 (dua) tahun pertama</t>
  </si>
  <si>
    <t>Kesesuaian susunan mata kuliah yang mencakup aspek : (1) keberadaan empat mata kuliah wajin, (2) kesesuaian mata kuliah dengan capaian pembelajaran, (3) urutan mata kuliah, dan (4) beban sks per semester wajar</t>
  </si>
  <si>
    <t xml:space="preserve">Sepuluh mata kuliah dilengkapi dengan RPS yang memenuhi 9 komponen, menunjukkan secara jelas penciri program studi dan menggunakan referensi yang relevan dan mutakhir  </t>
  </si>
  <si>
    <t>Rancangan kebijakan mencakup 2 (dua) aspek dilengkapi dengan rancangan implementasi untuk 1 aspek</t>
  </si>
  <si>
    <t>Rancangan kebijakan mencakup 2 (dua) aspek</t>
  </si>
  <si>
    <t>Calon dosen sedikitnya berjumlah 5 (lima) orang berkualifikasi akademik lulusan magister atau magister terapan yang relevan dengan program studi yang diusulkan, atau setara dengan level 8 (delapan) KKNI, dengan komposisi: (a) 3 (tiga) orang telah diangkat sebagai dosen tetap PNS atau PNS dengan perjanjian kerja pada PTN, atau dosen PNS dipekerjakan atau dosen tetap yang diangkat oleh Badan Penyelenggara PTS, dan (b) 2 (dua) orang lainnya telah menandatangani surat perjanjian kesediaan pengangkatan dosen tetap dengan pemimpin PTS atau Badan Penyelenggara</t>
  </si>
  <si>
    <t>Calon dosen sedikitnya berjumlah 5 (lima) orang yang: (a) berkualifikasi akademik lulusan magister atau magister terapan dan doktor atau doktor terapan yang relevan degan program studi, atau setara dengan level 8 (delapan) dan 9 (sembilan) KKNI, (b) telah diangkat sebagai dosen tetap PNS atau PNS dengan perjanjian kerja pada PTN pengusul; atau dosen tetap PNS dipekerjakan atau telah diangkat sebagai dosen tetap oleh Badan Penyelenggara PTS pengusul.</t>
  </si>
  <si>
    <t>Calon dosen berjumlah 5 (lima) orang berkualifikasi akademik lulusan magister atau magister terapan yang relevan dengan program studi yang diusulkan, atau setara dengan level 8 (delapan) KKNI, dengan komposisi : (a) 3 (tiga) orang diantaranya telah menandatangani surat perjanjian kesediaan pengusulan dosen tetap dengan pemimpin PTN pengusul, atau surat kesediaan pengangkatan dosen tetap dengan pemimpin PTS pengusul atau Badan Penyelenggara PTS pengusul, dan (b) 2 (dua) orang lainnya merupakan dosen dari PT lain yang ditugaskan oleh Pemimpin PTS asal dan Pemimpin PTS pengusul</t>
  </si>
  <si>
    <t>a. Luas ruang kuliah per mahasiswa dan status SD = milik sendiri atau SW = sewa atau kontrak atau kerjasama</t>
  </si>
  <si>
    <t xml:space="preserve">Luas  ruang kuliah &gt; 1 m2 dan berstatus SD </t>
  </si>
  <si>
    <t>Luas  ruang dosen &gt; 4 m2 dan berstatus SD</t>
  </si>
  <si>
    <t>Luas  ruang kantor &gt; 4 m2 dan berstatus SD</t>
  </si>
  <si>
    <t>Rumusan capaian pembelajaran sesuai dengan (a) profil lulusan, (b) deskripsi kompetensinya sesuai SN-Dikti yang mencakup 4 (empat) domain capaian pembelajaran dan sesuai level 8 (delapan) KKNI, (c) relevan dengan keunikan atau keunggulan prodi, dan (d) ada rujukan untuk semua aspek capaian pembelajaran</t>
  </si>
  <si>
    <t>Kesesuaian susunan mata kuliah yang mencakup aspek : (1) kesesuaian  mata kuliah dengan rumusan capaian pembelajaran; (2) urutan mata kuliah, dan (3) beban sks per semester wajar</t>
  </si>
  <si>
    <t>Ketersediaan RPS untuk 5 (lima) mata kuliah penciri program studi yang memenuhi 9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</si>
  <si>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 xml:space="preserve">Lima mata kuliah dilengkapi dengan RPS yang memenuhi 9 komponen, menunjukkan secara jelas penciri program studi dan menggunakan referensi yang relevan dan mutakhir  </t>
  </si>
  <si>
    <t>Jumlah calon dosen  sedikitnya sebanyak 5 (lima) orang berkualifikasi akademik lulusan doktor atau doktor terapan atau setara level 9 (sembilan) KKNI, dengan komposisi: (a) 3 (tiga) orang dosen tetap dari PT pengusul yang telah memiliki NIDN, dan (b) 2 (dua) orang lainnya telah menandatangani Surat Perjanjian Kesediaan Pengusulan sebagai calon dosen tetap dengan pemimpin PTN pengusul; atau Surat Perjanjian Kesediaan Pengangkatan sebagai calon dosen tetap dengan Badan Penyelenggara PTS Pengusul.</t>
  </si>
  <si>
    <t>Jumlah calon dosen sedikitnya sebanyak 5 (lima) orang berkualifikasi akademik lulusan doktor atau doktor terapan atau setara level 9 (sembilan) KKNI, dengan komposisi: (a) 3 (tiga) orang dosen tetap dari PT pengusul yang telah memiliki NIDN atau telah menandatangani Surat Perjanjian Kesediaan Pengusulan sebagai calon dosen tetap dengan pemimpin PTN pengusul; atau Surat Perjanjian Kesediaan Pengangkatan sebagai calon dosen tetap dengan Badan Penyelenggara PTS Pengusul, dan (b) 2  (dua) orang lainnya merupakan dosen dari PT lain yang ditugaskan oleh Pemimpin PT asal dan pemimpin PT pengusul.</t>
  </si>
  <si>
    <t>Memiliki ruang belajar mandiri dengan luasan 4 m2/mahasiswa dan milik sendiri atau dengan luasan lebih dari 4m2/maha-siswa, berstatus SW (sewa, kontrak, atau kerjasama), dan dilengkapi perabot kantor dan internet</t>
  </si>
  <si>
    <t>Memiliki ruang belajar mandiri kurang dari 4m2/mahasiswa, berstatus SW (sewa, kontrak, atau kerjasama)</t>
  </si>
  <si>
    <t>Rancangan implementasi SPMI di PSDKU berdasarkan aspek deskripsi (1) unsur pelaksana penjaminan mutu, dan (2) ketersediaan manual SPMI beserta kelengkapan pelaksanaannya</t>
  </si>
  <si>
    <t>Rancangan kebijakan dan implementasi untuk memfasilitasi  "Merdeka Belajar - Kampus Merdeka" mencakup 2 (dua) aspek dilengkapi dengan recana implementasi untuk setiap aspek</t>
  </si>
  <si>
    <t>Tidak ada penjelasan keunggulan progra studi</t>
  </si>
  <si>
    <t>Tidak ada penjelasan keunggulan program studi</t>
  </si>
  <si>
    <t xml:space="preserve">Tidak ada uraian perbandingan kurikulum, yang dijelaskan hanya keunggulan kurikulum PSDKU  </t>
  </si>
  <si>
    <t>Tidak ada skor di bawah 1</t>
  </si>
  <si>
    <t>Tidak ada skor di bawah 2</t>
  </si>
  <si>
    <t>Tidak ada data</t>
  </si>
  <si>
    <t>Magister</t>
  </si>
  <si>
    <t>Lampiran 3 Peraturan BAN-PT Nomor 1 Tahun 2021 tentang Instrumen Pemenuhan Syarat Minimum Akreditasi Program Studi di Luar Kampus Utama  Program Sarjana dan Magister pada Perguruan Tinggi Penyelenggara Pendidikan Akademik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</si>
</sst>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2" x14ac:knownFonts="1">
    <font>
      <sz val="11"/>
      <color theme="1"/>
      <name val="Calibri"/>
      <family val="2"/>
      <scheme val="minor"/>
    </font>
    <font>
      <b/>
      <sz val="12"/>
      <name val="Arial Narrow"/>
      <family val="2"/>
    </font>
    <font>
      <sz val="11"/>
      <name val="Arial Narrow"/>
      <family val="2"/>
    </font>
    <font>
      <sz val="12"/>
      <name val="Arial Narrow"/>
      <family val="2"/>
    </font>
    <font>
      <i/>
      <sz val="12"/>
      <name val="Arial Narrow"/>
      <family val="2"/>
    </font>
    <font>
      <sz val="11"/>
      <color theme="1"/>
      <name val="Calibri"/>
      <family val="2"/>
      <scheme val="minor"/>
    </font>
    <font>
      <b/>
      <sz val="14"/>
      <name val="Arial Narrow"/>
      <family val="2"/>
    </font>
    <font>
      <b/>
      <sz val="11"/>
      <name val="Arial Narrow"/>
      <family val="2"/>
    </font>
    <font>
      <sz val="10"/>
      <name val="Arial Narrow"/>
      <family val="2"/>
    </font>
    <font>
      <sz val="14"/>
      <name val="Arial Narrow"/>
      <family val="2"/>
    </font>
    <font>
      <sz val="12"/>
      <name val="Arial Narrow"/>
      <family val="2"/>
      <charset val="1"/>
    </font>
    <font>
      <sz val="7"/>
      <name val="Arial Narrow"/>
      <family val="2"/>
    </font>
    <font>
      <b/>
      <sz val="14"/>
      <color theme="1"/>
      <name val="Arial Narrow"/>
      <family val="2"/>
    </font>
    <font>
      <sz val="11"/>
      <color theme="1"/>
      <name val="Arial Narrow"/>
      <family val="2"/>
    </font>
    <font>
      <sz val="12"/>
      <color theme="1"/>
      <name val="Arial Narrow"/>
      <family val="2"/>
    </font>
    <font>
      <b/>
      <sz val="11"/>
      <color theme="1"/>
      <name val="Arial Narrow"/>
      <family val="2"/>
    </font>
    <font>
      <sz val="14"/>
      <color theme="1"/>
      <name val="Arial Narrow"/>
      <family val="2"/>
    </font>
    <font>
      <b/>
      <sz val="12"/>
      <color theme="1"/>
      <name val="Arial Narrow"/>
      <family val="2"/>
    </font>
    <font>
      <sz val="12"/>
      <color rgb="FFFF0000"/>
      <name val="Arial Narrow"/>
      <family val="2"/>
    </font>
    <font>
      <b/>
      <sz val="11"/>
      <color rgb="FFFF0000"/>
      <name val="Arial Narrow"/>
      <family val="2"/>
    </font>
    <font>
      <sz val="12"/>
      <color theme="1"/>
      <name val="Arial Narrow"/>
      <family val="2"/>
      <charset val="1"/>
    </font>
    <font>
      <sz val="10"/>
      <color rgb="FF000000"/>
      <name val="Calibri"/>
      <family val="2"/>
      <scheme val="minor"/>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right style="thin">
        <color auto="1"/>
      </right>
      <top/>
      <bottom/>
      <diagonal/>
    </border>
  </borders>
  <cellStyleXfs count="2">
    <xf numFmtId="0" fontId="0" fillId="0" borderId="0"/>
    <xf numFmtId="164" fontId="5" fillId="0" borderId="0" applyFont="0" applyFill="0" applyBorder="0" applyAlignment="0" applyProtection="0"/>
  </cellStyleXfs>
  <cellXfs count="210">
    <xf numFmtId="0" fontId="0" fillId="0" borderId="0" xfId="0"/>
    <xf numFmtId="0" fontId="2"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3" fillId="0" borderId="0" xfId="0" applyFont="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pplyProtection="1">
      <alignment vertical="top" wrapText="1"/>
      <protection locked="0"/>
    </xf>
    <xf numFmtId="0" fontId="2"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top"/>
      <protection locked="0"/>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2" fillId="0" borderId="0" xfId="0" applyFont="1" applyFill="1" applyAlignment="1">
      <alignment vertical="top" wrapText="1"/>
    </xf>
    <xf numFmtId="0" fontId="3" fillId="0" borderId="0" xfId="0" applyFont="1" applyFill="1" applyAlignment="1">
      <alignment vertical="center"/>
    </xf>
    <xf numFmtId="0" fontId="3" fillId="0" borderId="0" xfId="0" applyFont="1" applyFill="1" applyAlignment="1">
      <alignmen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pplyProtection="1">
      <alignment vertical="top"/>
      <protection locked="0"/>
    </xf>
    <xf numFmtId="0" fontId="3" fillId="0" borderId="21" xfId="0" applyFont="1" applyBorder="1" applyAlignment="1" applyProtection="1">
      <alignment horizontal="left" vertical="top" wrapText="1"/>
      <protection locked="0"/>
    </xf>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10" fillId="0" borderId="1" xfId="0" applyFont="1" applyBorder="1" applyAlignment="1">
      <alignment vertical="top"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7"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1" fillId="4" borderId="1" xfId="0" applyFont="1" applyFill="1" applyBorder="1" applyAlignment="1">
      <alignment horizontal="left"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1" fillId="0" borderId="22" xfId="0" applyFont="1" applyBorder="1" applyAlignment="1">
      <alignment horizontal="center" vertical="center" wrapText="1"/>
    </xf>
    <xf numFmtId="0" fontId="3" fillId="5" borderId="1" xfId="0" applyFont="1" applyFill="1" applyBorder="1" applyAlignment="1">
      <alignmen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3" fillId="6" borderId="1" xfId="0" applyFont="1" applyFill="1" applyBorder="1" applyAlignment="1">
      <alignment vertical="center" wrapText="1"/>
    </xf>
    <xf numFmtId="2" fontId="2" fillId="6"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0" borderId="0" xfId="0" applyFont="1" applyAlignment="1">
      <alignment horizontal="center" vertical="center" wrapText="1"/>
    </xf>
    <xf numFmtId="2" fontId="2" fillId="2" borderId="0" xfId="0" applyNumberFormat="1" applyFont="1" applyFill="1" applyAlignment="1">
      <alignment horizontal="center" vertical="center" wrapText="1"/>
    </xf>
    <xf numFmtId="0" fontId="3" fillId="5" borderId="6" xfId="0" applyFont="1" applyFill="1" applyBorder="1" applyAlignment="1">
      <alignment horizontal="left" vertical="center" wrapText="1"/>
    </xf>
    <xf numFmtId="0" fontId="3" fillId="5" borderId="3" xfId="0" applyFont="1" applyFill="1" applyBorder="1" applyAlignment="1">
      <alignment horizontal="left" vertical="center" wrapText="1"/>
    </xf>
    <xf numFmtId="2" fontId="2" fillId="5" borderId="3" xfId="0" applyNumberFormat="1" applyFont="1" applyFill="1" applyBorder="1" applyAlignment="1">
      <alignment horizontal="center" vertical="center" wrapText="1"/>
    </xf>
    <xf numFmtId="0" fontId="2" fillId="5" borderId="3" xfId="0" applyFont="1" applyFill="1" applyBorder="1" applyAlignment="1">
      <alignment vertical="center" wrapText="1"/>
    </xf>
    <xf numFmtId="0" fontId="2" fillId="5" borderId="3" xfId="0" applyFont="1" applyFill="1" applyBorder="1" applyAlignment="1">
      <alignment horizontal="center" vertical="center" wrapText="1"/>
    </xf>
    <xf numFmtId="0" fontId="3" fillId="6" borderId="8" xfId="0" applyFont="1" applyFill="1" applyBorder="1" applyAlignment="1">
      <alignment vertical="center" wrapText="1"/>
    </xf>
    <xf numFmtId="0" fontId="7" fillId="0" borderId="8" xfId="0" applyFont="1" applyBorder="1" applyAlignment="1">
      <alignment horizontal="center" vertical="center" wrapText="1"/>
    </xf>
    <xf numFmtId="2" fontId="2" fillId="6" borderId="8" xfId="0" applyNumberFormat="1" applyFont="1" applyFill="1" applyBorder="1" applyAlignment="1">
      <alignment horizontal="center" vertical="center" wrapText="1"/>
    </xf>
    <xf numFmtId="2" fontId="7" fillId="6" borderId="12" xfId="0" applyNumberFormat="1" applyFont="1" applyFill="1" applyBorder="1" applyAlignment="1">
      <alignment horizontal="center" vertical="center" wrapText="1"/>
    </xf>
    <xf numFmtId="2" fontId="7" fillId="6" borderId="15" xfId="0" applyNumberFormat="1" applyFont="1" applyFill="1" applyBorder="1" applyAlignment="1">
      <alignment horizontal="center" vertical="center" wrapText="1"/>
    </xf>
    <xf numFmtId="0" fontId="3" fillId="6" borderId="11" xfId="0" applyFont="1" applyFill="1" applyBorder="1" applyAlignment="1">
      <alignment vertical="center" wrapText="1"/>
    </xf>
    <xf numFmtId="0" fontId="1" fillId="0" borderId="11" xfId="0" applyFont="1" applyBorder="1" applyAlignment="1">
      <alignment horizontal="center" vertical="center" wrapText="1"/>
    </xf>
    <xf numFmtId="2" fontId="2" fillId="6" borderId="11" xfId="0" applyNumberFormat="1"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1" xfId="0" applyFont="1" applyFill="1" applyBorder="1" applyAlignment="1">
      <alignment vertical="center" wrapText="1"/>
    </xf>
    <xf numFmtId="2" fontId="7" fillId="6" borderId="13" xfId="0" applyNumberFormat="1" applyFont="1" applyFill="1" applyBorder="1" applyAlignment="1">
      <alignment horizontal="center" vertical="center" wrapText="1"/>
    </xf>
    <xf numFmtId="0" fontId="3" fillId="4" borderId="3" xfId="0" applyFont="1" applyFill="1" applyBorder="1" applyAlignment="1">
      <alignment horizontal="left" vertical="center" wrapText="1"/>
    </xf>
    <xf numFmtId="2" fontId="2" fillId="4"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 xfId="0" applyFont="1" applyBorder="1" applyAlignment="1">
      <alignment horizontal="left" vertical="center" wrapText="1"/>
    </xf>
    <xf numFmtId="2" fontId="2" fillId="6" borderId="1" xfId="0" applyNumberFormat="1" applyFont="1" applyFill="1" applyBorder="1" applyAlignment="1">
      <alignment horizontal="center" vertical="center" wrapText="1"/>
    </xf>
    <xf numFmtId="0" fontId="3" fillId="0" borderId="5" xfId="0" applyFont="1" applyBorder="1" applyAlignment="1">
      <alignment vertical="top" wrapText="1"/>
    </xf>
    <xf numFmtId="0" fontId="3" fillId="6" borderId="3" xfId="0" quotePrefix="1" applyFont="1" applyFill="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13" fillId="0" borderId="0" xfId="0" applyFont="1" applyAlignment="1">
      <alignment horizontal="center" vertical="center" wrapText="1"/>
    </xf>
    <xf numFmtId="1" fontId="13" fillId="2" borderId="0" xfId="0" applyNumberFormat="1" applyFont="1" applyFill="1" applyAlignment="1">
      <alignment horizontal="center" vertical="center" wrapText="1"/>
    </xf>
    <xf numFmtId="20" fontId="13" fillId="0" borderId="0" xfId="0" quotePrefix="1" applyNumberFormat="1" applyFont="1" applyAlignment="1">
      <alignment vertical="center" wrapText="1"/>
    </xf>
    <xf numFmtId="0" fontId="3" fillId="0" borderId="1" xfId="0" applyFont="1" applyBorder="1" applyAlignment="1">
      <alignment horizontal="left" vertical="center" wrapText="1"/>
    </xf>
    <xf numFmtId="0" fontId="13" fillId="0" borderId="24" xfId="0" applyFont="1" applyBorder="1" applyAlignment="1">
      <alignment vertical="center" wrapText="1"/>
    </xf>
    <xf numFmtId="0" fontId="15" fillId="7" borderId="5" xfId="0" applyFont="1" applyFill="1" applyBorder="1" applyAlignment="1">
      <alignment horizontal="center" vertical="center" wrapText="1"/>
    </xf>
    <xf numFmtId="0" fontId="14"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39" fontId="13" fillId="7" borderId="1" xfId="1" applyNumberFormat="1" applyFont="1" applyFill="1" applyBorder="1" applyAlignment="1">
      <alignment horizontal="center" vertical="center" wrapText="1"/>
    </xf>
    <xf numFmtId="0" fontId="13" fillId="7" borderId="1" xfId="0" applyFont="1" applyFill="1" applyBorder="1" applyAlignment="1">
      <alignment vertical="center" wrapText="1"/>
    </xf>
    <xf numFmtId="164" fontId="15" fillId="7" borderId="1" xfId="1" applyNumberFormat="1" applyFont="1" applyFill="1" applyBorder="1" applyAlignment="1">
      <alignment horizontal="center" vertical="center" wrapText="1"/>
    </xf>
    <xf numFmtId="0" fontId="15" fillId="6" borderId="5"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8"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2" fillId="6" borderId="1" xfId="0"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0" fontId="13" fillId="6" borderId="1" xfId="0" applyFont="1" applyFill="1" applyBorder="1" applyAlignment="1">
      <alignment vertical="center" wrapText="1"/>
    </xf>
    <xf numFmtId="39" fontId="13" fillId="6" borderId="1" xfId="1" applyNumberFormat="1" applyFont="1" applyFill="1" applyBorder="1" applyAlignment="1">
      <alignment horizontal="center" vertical="center" wrapText="1"/>
    </xf>
    <xf numFmtId="0" fontId="15" fillId="8" borderId="5" xfId="0" applyFont="1" applyFill="1" applyBorder="1" applyAlignment="1">
      <alignment horizontal="center" vertical="center" wrapText="1"/>
    </xf>
    <xf numFmtId="0" fontId="14" fillId="8" borderId="1" xfId="0" applyFont="1" applyFill="1" applyBorder="1" applyAlignment="1">
      <alignment vertical="center" wrapText="1"/>
    </xf>
    <xf numFmtId="0" fontId="18" fillId="8" borderId="1" xfId="0" applyFont="1" applyFill="1" applyBorder="1" applyAlignment="1">
      <alignment vertical="center" wrapText="1"/>
    </xf>
    <xf numFmtId="21" fontId="14" fillId="8" borderId="1" xfId="0" quotePrefix="1" applyNumberFormat="1" applyFont="1" applyFill="1" applyBorder="1" applyAlignment="1">
      <alignment vertical="center" wrapText="1"/>
    </xf>
    <xf numFmtId="0" fontId="17"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2" fontId="13" fillId="8" borderId="1" xfId="0" applyNumberFormat="1" applyFont="1" applyFill="1" applyBorder="1" applyAlignment="1">
      <alignment vertical="center" wrapText="1"/>
    </xf>
    <xf numFmtId="164" fontId="15" fillId="8" borderId="1" xfId="1" applyNumberFormat="1" applyFont="1" applyFill="1" applyBorder="1" applyAlignment="1">
      <alignment horizontal="center" vertical="center" wrapText="1"/>
    </xf>
    <xf numFmtId="39" fontId="13" fillId="8" borderId="1" xfId="1" applyNumberFormat="1" applyFont="1" applyFill="1" applyBorder="1" applyAlignment="1">
      <alignment horizontal="center" vertical="center" wrapText="1"/>
    </xf>
    <xf numFmtId="0" fontId="13" fillId="8" borderId="1" xfId="0" applyFont="1" applyFill="1" applyBorder="1" applyAlignment="1">
      <alignment vertical="center" wrapText="1"/>
    </xf>
    <xf numFmtId="164" fontId="19" fillId="8" borderId="1" xfId="1" applyNumberFormat="1" applyFont="1" applyFill="1" applyBorder="1" applyAlignment="1">
      <alignment horizontal="center" vertical="center" wrapText="1"/>
    </xf>
    <xf numFmtId="164" fontId="19" fillId="6" borderId="1" xfId="1" applyNumberFormat="1" applyFont="1" applyFill="1" applyBorder="1" applyAlignment="1">
      <alignment horizontal="center" vertical="center" wrapText="1"/>
    </xf>
    <xf numFmtId="0" fontId="20" fillId="0" borderId="1"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pplyProtection="1">
      <alignment vertical="top" wrapText="1"/>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2" fontId="19" fillId="6" borderId="15" xfId="0" applyNumberFormat="1" applyFont="1" applyFill="1" applyBorder="1" applyAlignment="1">
      <alignment horizontal="center" vertical="center" wrapText="1"/>
    </xf>
    <xf numFmtId="2" fontId="19" fillId="5" borderId="1" xfId="0" applyNumberFormat="1" applyFont="1" applyFill="1" applyBorder="1" applyAlignment="1">
      <alignment horizontal="center" vertical="center" wrapText="1"/>
    </xf>
    <xf numFmtId="2" fontId="19" fillId="5"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1" fillId="0" borderId="0" xfId="0" applyFont="1"/>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center" wrapText="1"/>
    </xf>
    <xf numFmtId="0" fontId="3" fillId="0" borderId="5" xfId="0" applyFont="1" applyBorder="1" applyAlignment="1">
      <alignment horizontal="center" vertical="top" wrapText="1"/>
    </xf>
    <xf numFmtId="0" fontId="3" fillId="0" borderId="19" xfId="0" applyFont="1" applyBorder="1" applyAlignment="1">
      <alignment horizontal="center" vertical="top"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22" xfId="0" applyFont="1" applyBorder="1" applyAlignment="1">
      <alignment horizontal="left"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5" xfId="0" applyFont="1" applyBorder="1" applyAlignment="1">
      <alignment horizontal="left" vertical="top"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39" fontId="13" fillId="8" borderId="1" xfId="1"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6"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2" fontId="13" fillId="7"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2" fontId="13" fillId="8" borderId="1"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23" xfId="0" applyFont="1" applyFill="1" applyBorder="1" applyAlignment="1">
      <alignment horizontal="left" vertical="center" wrapText="1"/>
    </xf>
    <xf numFmtId="2" fontId="2" fillId="6" borderId="3" xfId="0" applyNumberFormat="1" applyFont="1" applyFill="1" applyBorder="1" applyAlignment="1">
      <alignment horizontal="center" vertical="center" wrapText="1"/>
    </xf>
    <xf numFmtId="2" fontId="2" fillId="6" borderId="22"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2" fontId="2" fillId="6" borderId="18"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6" xfId="0" applyNumberFormat="1"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6" borderId="6"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1"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2" fontId="2" fillId="6" borderId="8"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2" fillId="6" borderId="11"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6" fillId="4" borderId="1" xfId="0" applyFont="1" applyFill="1" applyBorder="1" applyAlignment="1">
      <alignment horizontal="left" vertical="center" wrapText="1"/>
    </xf>
    <xf numFmtId="2" fontId="2" fillId="4" borderId="1" xfId="0" applyNumberFormat="1" applyFont="1" applyFill="1" applyBorder="1" applyAlignment="1">
      <alignment horizontal="center" vertical="center" wrapText="1"/>
    </xf>
  </cellXfs>
  <cellStyles count="2">
    <cellStyle name="Comma" xfId="1" builtinId="3"/>
    <cellStyle name="Normal" xfId="0" builtinId="0"/>
  </cellStyles>
  <dxfs count="5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80" zoomScaleNormal="80" workbookViewId="0">
      <selection sqref="A1:A2"/>
    </sheetView>
  </sheetViews>
  <sheetFormatPr defaultColWidth="8.90625" defaultRowHeight="18" x14ac:dyDescent="0.35"/>
  <cols>
    <col min="1" max="1" width="9.453125" style="27" customWidth="1"/>
    <col min="2" max="2" width="18.453125" style="28" customWidth="1"/>
    <col min="3" max="3" width="33.1796875" style="4" customWidth="1"/>
    <col min="4" max="4" width="23.08984375" style="4" customWidth="1"/>
    <col min="5" max="5" width="9.54296875" style="1" customWidth="1"/>
    <col min="6" max="6" width="59.36328125" style="4" customWidth="1"/>
    <col min="7" max="7" width="9.54296875" style="1" customWidth="1"/>
    <col min="8" max="8" width="59.36328125" style="10" customWidth="1"/>
    <col min="9" max="16384" width="8.90625" style="1"/>
  </cols>
  <sheetData>
    <row r="1" spans="1:9" ht="15.5" x14ac:dyDescent="0.35">
      <c r="A1" s="133" t="s">
        <v>18</v>
      </c>
      <c r="B1" s="133" t="s">
        <v>2</v>
      </c>
      <c r="C1" s="134" t="s">
        <v>0</v>
      </c>
      <c r="D1" s="134" t="s">
        <v>20</v>
      </c>
      <c r="E1" s="135" t="s">
        <v>89</v>
      </c>
      <c r="F1" s="136"/>
      <c r="G1" s="134" t="s">
        <v>90</v>
      </c>
      <c r="H1" s="134"/>
    </row>
    <row r="2" spans="1:9" s="4" customFormat="1" ht="15.5" x14ac:dyDescent="0.35">
      <c r="A2" s="133"/>
      <c r="B2" s="133"/>
      <c r="C2" s="134"/>
      <c r="D2" s="134"/>
      <c r="E2" s="23" t="s">
        <v>21</v>
      </c>
      <c r="F2" s="22" t="s">
        <v>1</v>
      </c>
      <c r="G2" s="23" t="s">
        <v>21</v>
      </c>
      <c r="H2" s="22" t="s">
        <v>1</v>
      </c>
    </row>
    <row r="3" spans="1:9" ht="36" customHeight="1" x14ac:dyDescent="0.35">
      <c r="A3" s="24">
        <v>1</v>
      </c>
      <c r="B3" s="143" t="s">
        <v>9</v>
      </c>
      <c r="C3" s="5" t="s">
        <v>4</v>
      </c>
      <c r="D3" s="21"/>
      <c r="E3" s="24" t="s">
        <v>19</v>
      </c>
      <c r="F3" s="121" t="s">
        <v>122</v>
      </c>
      <c r="G3" s="24" t="s">
        <v>19</v>
      </c>
      <c r="H3" s="121" t="s">
        <v>122</v>
      </c>
    </row>
    <row r="4" spans="1:9" ht="49.75" customHeight="1" x14ac:dyDescent="0.35">
      <c r="A4" s="24">
        <f>A3+1</f>
        <v>2</v>
      </c>
      <c r="B4" s="143"/>
      <c r="C4" s="5" t="s">
        <v>3</v>
      </c>
      <c r="D4" s="21"/>
      <c r="E4" s="24" t="s">
        <v>19</v>
      </c>
      <c r="F4" s="7" t="s">
        <v>134</v>
      </c>
      <c r="G4" s="24" t="s">
        <v>19</v>
      </c>
      <c r="H4" s="7" t="s">
        <v>134</v>
      </c>
    </row>
    <row r="5" spans="1:9" ht="80.150000000000006" customHeight="1" x14ac:dyDescent="0.35">
      <c r="A5" s="24">
        <f t="shared" ref="A5:A7" si="0">A4+1</f>
        <v>3</v>
      </c>
      <c r="B5" s="143"/>
      <c r="C5" s="5" t="s">
        <v>5</v>
      </c>
      <c r="D5" s="21"/>
      <c r="E5" s="24" t="s">
        <v>19</v>
      </c>
      <c r="F5" s="122" t="s">
        <v>182</v>
      </c>
      <c r="G5" s="24" t="s">
        <v>19</v>
      </c>
      <c r="H5" s="122" t="s">
        <v>182</v>
      </c>
    </row>
    <row r="6" spans="1:9" ht="49.75" customHeight="1" x14ac:dyDescent="0.35">
      <c r="A6" s="24">
        <f t="shared" si="0"/>
        <v>4</v>
      </c>
      <c r="B6" s="143"/>
      <c r="C6" s="5" t="s">
        <v>135</v>
      </c>
      <c r="D6" s="21"/>
      <c r="E6" s="24" t="s">
        <v>19</v>
      </c>
      <c r="F6" s="7" t="s">
        <v>189</v>
      </c>
      <c r="G6" s="24" t="s">
        <v>19</v>
      </c>
      <c r="H6" s="7" t="s">
        <v>69</v>
      </c>
    </row>
    <row r="7" spans="1:9" ht="232.5" x14ac:dyDescent="0.35">
      <c r="A7" s="24">
        <f t="shared" si="0"/>
        <v>5</v>
      </c>
      <c r="B7" s="143"/>
      <c r="C7" s="5" t="s">
        <v>6</v>
      </c>
      <c r="D7" s="21"/>
      <c r="E7" s="24" t="s">
        <v>19</v>
      </c>
      <c r="F7" s="121" t="s">
        <v>138</v>
      </c>
      <c r="G7" s="24" t="s">
        <v>19</v>
      </c>
      <c r="H7" s="7" t="s">
        <v>139</v>
      </c>
    </row>
    <row r="8" spans="1:9" ht="31" x14ac:dyDescent="0.35">
      <c r="A8" s="24">
        <f>A7+1</f>
        <v>6</v>
      </c>
      <c r="B8" s="143" t="s">
        <v>10</v>
      </c>
      <c r="C8" s="5" t="s">
        <v>8</v>
      </c>
      <c r="D8" s="21"/>
      <c r="E8" s="24" t="s">
        <v>19</v>
      </c>
      <c r="F8" s="7" t="s">
        <v>78</v>
      </c>
      <c r="G8" s="24" t="s">
        <v>19</v>
      </c>
      <c r="H8" s="7" t="s">
        <v>78</v>
      </c>
    </row>
    <row r="9" spans="1:9" ht="34.4" customHeight="1" x14ac:dyDescent="0.35">
      <c r="A9" s="24">
        <f t="shared" ref="A9:A10" si="1">A8+1</f>
        <v>7</v>
      </c>
      <c r="B9" s="143"/>
      <c r="C9" s="5" t="s">
        <v>80</v>
      </c>
      <c r="D9" s="21"/>
      <c r="E9" s="29" t="s">
        <v>91</v>
      </c>
      <c r="F9" s="30"/>
      <c r="G9" s="24" t="s">
        <v>19</v>
      </c>
      <c r="H9" s="7" t="s">
        <v>81</v>
      </c>
    </row>
    <row r="10" spans="1:9" ht="139.5" x14ac:dyDescent="0.35">
      <c r="A10" s="24">
        <f t="shared" si="1"/>
        <v>8</v>
      </c>
      <c r="B10" s="143" t="s">
        <v>11</v>
      </c>
      <c r="C10" s="144" t="s">
        <v>12</v>
      </c>
      <c r="D10" s="5" t="s">
        <v>83</v>
      </c>
      <c r="E10" s="24" t="s">
        <v>19</v>
      </c>
      <c r="F10" s="7" t="s">
        <v>50</v>
      </c>
      <c r="G10" s="24" t="s">
        <v>19</v>
      </c>
      <c r="H10" s="7" t="s">
        <v>50</v>
      </c>
      <c r="I10" s="25"/>
    </row>
    <row r="11" spans="1:9" ht="66" customHeight="1" x14ac:dyDescent="0.35">
      <c r="A11" s="24">
        <f>A10+1</f>
        <v>9</v>
      </c>
      <c r="B11" s="143"/>
      <c r="C11" s="144"/>
      <c r="D11" s="5" t="s">
        <v>13</v>
      </c>
      <c r="E11" s="24" t="s">
        <v>19</v>
      </c>
      <c r="F11" s="7" t="s">
        <v>121</v>
      </c>
      <c r="G11" s="24" t="s">
        <v>19</v>
      </c>
      <c r="H11" s="7" t="s">
        <v>121</v>
      </c>
    </row>
    <row r="12" spans="1:9" ht="115.75" customHeight="1" x14ac:dyDescent="0.35">
      <c r="A12" s="24">
        <f>A11+1</f>
        <v>10</v>
      </c>
      <c r="B12" s="143"/>
      <c r="C12" s="137" t="s">
        <v>14</v>
      </c>
      <c r="D12" s="5" t="s">
        <v>114</v>
      </c>
      <c r="E12" s="24" t="s">
        <v>19</v>
      </c>
      <c r="F12" s="7" t="s">
        <v>84</v>
      </c>
      <c r="G12" s="24" t="s">
        <v>19</v>
      </c>
      <c r="H12" s="7" t="s">
        <v>84</v>
      </c>
    </row>
    <row r="13" spans="1:9" ht="49.75" customHeight="1" x14ac:dyDescent="0.35">
      <c r="A13" s="24">
        <f>A12+1</f>
        <v>11</v>
      </c>
      <c r="B13" s="143"/>
      <c r="C13" s="139"/>
      <c r="D13" s="5" t="s">
        <v>115</v>
      </c>
      <c r="E13" s="24" t="s">
        <v>19</v>
      </c>
      <c r="F13" s="7" t="s">
        <v>163</v>
      </c>
      <c r="G13" s="24" t="s">
        <v>19</v>
      </c>
      <c r="H13" s="7" t="s">
        <v>163</v>
      </c>
    </row>
    <row r="14" spans="1:9" ht="46.5" x14ac:dyDescent="0.35">
      <c r="A14" s="140">
        <f>A13+1</f>
        <v>12</v>
      </c>
      <c r="B14" s="143"/>
      <c r="C14" s="144" t="s">
        <v>15</v>
      </c>
      <c r="D14" s="137" t="s">
        <v>16</v>
      </c>
      <c r="E14" s="140" t="s">
        <v>19</v>
      </c>
      <c r="F14" s="7" t="s">
        <v>55</v>
      </c>
      <c r="G14" s="140" t="s">
        <v>19</v>
      </c>
      <c r="H14" s="7" t="s">
        <v>55</v>
      </c>
    </row>
    <row r="15" spans="1:9" ht="35.15" customHeight="1" x14ac:dyDescent="0.35">
      <c r="A15" s="141"/>
      <c r="B15" s="143"/>
      <c r="C15" s="144"/>
      <c r="D15" s="138"/>
      <c r="E15" s="141"/>
      <c r="F15" s="7" t="s">
        <v>39</v>
      </c>
      <c r="G15" s="141"/>
      <c r="H15" s="7" t="s">
        <v>39</v>
      </c>
    </row>
    <row r="16" spans="1:9" ht="15.5" x14ac:dyDescent="0.35">
      <c r="A16" s="141"/>
      <c r="B16" s="143"/>
      <c r="C16" s="144"/>
      <c r="D16" s="138"/>
      <c r="E16" s="141"/>
      <c r="F16" s="7" t="s">
        <v>40</v>
      </c>
      <c r="G16" s="141"/>
      <c r="H16" s="7" t="s">
        <v>40</v>
      </c>
    </row>
    <row r="17" spans="1:8" ht="15.5" x14ac:dyDescent="0.35">
      <c r="A17" s="141"/>
      <c r="B17" s="143"/>
      <c r="C17" s="144"/>
      <c r="D17" s="138"/>
      <c r="E17" s="141"/>
      <c r="F17" s="7" t="s">
        <v>41</v>
      </c>
      <c r="G17" s="141"/>
      <c r="H17" s="7" t="s">
        <v>41</v>
      </c>
    </row>
    <row r="18" spans="1:8" ht="15.5" x14ac:dyDescent="0.35">
      <c r="A18" s="142"/>
      <c r="B18" s="143"/>
      <c r="C18" s="144"/>
      <c r="D18" s="139"/>
      <c r="E18" s="142"/>
      <c r="F18" s="7" t="s">
        <v>42</v>
      </c>
      <c r="G18" s="142"/>
      <c r="H18" s="7" t="s">
        <v>42</v>
      </c>
    </row>
    <row r="19" spans="1:8" ht="31" x14ac:dyDescent="0.35">
      <c r="A19" s="24">
        <f>A14+1</f>
        <v>13</v>
      </c>
      <c r="B19" s="143"/>
      <c r="C19" s="144"/>
      <c r="D19" s="5" t="s">
        <v>85</v>
      </c>
      <c r="E19" s="29" t="s">
        <v>91</v>
      </c>
      <c r="F19" s="31"/>
      <c r="G19" s="24" t="s">
        <v>19</v>
      </c>
      <c r="H19" s="7" t="s">
        <v>86</v>
      </c>
    </row>
    <row r="20" spans="1:8" ht="53.15" customHeight="1" x14ac:dyDescent="0.35">
      <c r="A20" s="24">
        <f>A19+1</f>
        <v>14</v>
      </c>
      <c r="B20" s="143"/>
      <c r="C20" s="144"/>
      <c r="D20" s="5" t="s">
        <v>93</v>
      </c>
      <c r="E20" s="24" t="s">
        <v>19</v>
      </c>
      <c r="F20" s="32" t="s">
        <v>92</v>
      </c>
      <c r="G20" s="24" t="s">
        <v>19</v>
      </c>
      <c r="H20" s="32" t="s">
        <v>92</v>
      </c>
    </row>
    <row r="21" spans="1:8" ht="19.399999999999999" customHeight="1" x14ac:dyDescent="0.35">
      <c r="A21" s="24">
        <f>A20+1</f>
        <v>15</v>
      </c>
      <c r="B21" s="143"/>
      <c r="C21" s="91"/>
      <c r="D21" s="5" t="s">
        <v>116</v>
      </c>
      <c r="E21" s="24" t="s">
        <v>19</v>
      </c>
      <c r="F21" s="120" t="s">
        <v>140</v>
      </c>
      <c r="G21" s="24" t="s">
        <v>19</v>
      </c>
      <c r="H21" s="120" t="s">
        <v>140</v>
      </c>
    </row>
    <row r="22" spans="1:8" ht="15.5" x14ac:dyDescent="0.35">
      <c r="A22" s="24">
        <f>A21+1</f>
        <v>16</v>
      </c>
      <c r="B22" s="143"/>
      <c r="C22" s="5" t="s">
        <v>17</v>
      </c>
      <c r="D22" s="5"/>
      <c r="E22" s="24" t="s">
        <v>19</v>
      </c>
      <c r="F22" s="7" t="s">
        <v>43</v>
      </c>
      <c r="G22" s="24" t="s">
        <v>19</v>
      </c>
      <c r="H22" s="7" t="s">
        <v>43</v>
      </c>
    </row>
    <row r="23" spans="1:8" x14ac:dyDescent="0.35">
      <c r="C23" s="4" t="s">
        <v>45</v>
      </c>
    </row>
    <row r="24" spans="1:8" x14ac:dyDescent="0.35">
      <c r="C24" s="11" t="s">
        <v>64</v>
      </c>
    </row>
    <row r="25" spans="1:8" ht="31" x14ac:dyDescent="0.35">
      <c r="C25" s="4" t="s">
        <v>136</v>
      </c>
    </row>
    <row r="26" spans="1:8" x14ac:dyDescent="0.35">
      <c r="C26" s="11" t="s">
        <v>137</v>
      </c>
    </row>
  </sheetData>
  <mergeCells count="16">
    <mergeCell ref="D14:D18"/>
    <mergeCell ref="E14:E18"/>
    <mergeCell ref="G14:G18"/>
    <mergeCell ref="A14:A18"/>
    <mergeCell ref="B3:B7"/>
    <mergeCell ref="B8:B9"/>
    <mergeCell ref="B10:B22"/>
    <mergeCell ref="C10:C11"/>
    <mergeCell ref="C14:C20"/>
    <mergeCell ref="C12:C13"/>
    <mergeCell ref="A1:A2"/>
    <mergeCell ref="B1:B2"/>
    <mergeCell ref="C1:C2"/>
    <mergeCell ref="D1:D2"/>
    <mergeCell ref="G1:H1"/>
    <mergeCell ref="E1:F1"/>
  </mergeCells>
  <conditionalFormatting sqref="B3 G2:H2 B1:D1 G19:G20 E19:E22 G22 E2:E14 G3:G14">
    <cfRule type="cellIs" dxfId="56" priority="12" operator="equal">
      <formula>"Tidak dinilai"</formula>
    </cfRule>
  </conditionalFormatting>
  <conditionalFormatting sqref="D4">
    <cfRule type="cellIs" dxfId="55" priority="10" operator="equal">
      <formula>"Tidak dinilai"</formula>
    </cfRule>
  </conditionalFormatting>
  <conditionalFormatting sqref="D3">
    <cfRule type="cellIs" dxfId="54" priority="11" operator="equal">
      <formula>"Tidak dinilai"</formula>
    </cfRule>
  </conditionalFormatting>
  <conditionalFormatting sqref="D8:D9 F9">
    <cfRule type="cellIs" dxfId="53" priority="6" operator="equal">
      <formula>"Tidak dinilai"</formula>
    </cfRule>
  </conditionalFormatting>
  <conditionalFormatting sqref="D6">
    <cfRule type="cellIs" dxfId="52" priority="8" operator="equal">
      <formula>"Tidak dinilai"</formula>
    </cfRule>
  </conditionalFormatting>
  <conditionalFormatting sqref="D5">
    <cfRule type="cellIs" dxfId="51" priority="9" operator="equal">
      <formula>"Tidak dinilai"</formula>
    </cfRule>
  </conditionalFormatting>
  <conditionalFormatting sqref="D7">
    <cfRule type="cellIs" dxfId="50" priority="7" operator="equal">
      <formula>"Tidak dinilai"</formula>
    </cfRule>
  </conditionalFormatting>
  <conditionalFormatting sqref="A1">
    <cfRule type="cellIs" dxfId="49" priority="5" operator="equal">
      <formula>"Tidak dinilai"</formula>
    </cfRule>
  </conditionalFormatting>
  <conditionalFormatting sqref="F2">
    <cfRule type="cellIs" dxfId="48" priority="3" operator="equal">
      <formula>"Tidak dinilai"</formula>
    </cfRule>
  </conditionalFormatting>
  <conditionalFormatting sqref="G21">
    <cfRule type="cellIs" dxfId="47" priority="1" operator="equal">
      <formula>"Tidak dinilai"</formula>
    </cfRule>
  </conditionalFormatting>
  <dataValidations count="1">
    <dataValidation type="list" allowBlank="1" showInputMessage="1" showErrorMessage="1" sqref="E19:E22 G19:G22 E3:E14 G3:G14">
      <formula1>"Diminta, Tidak Diminta"</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90" zoomScaleNormal="90" workbookViewId="0">
      <selection activeCell="A2" sqref="A2"/>
    </sheetView>
  </sheetViews>
  <sheetFormatPr defaultColWidth="8.90625" defaultRowHeight="15.5" x14ac:dyDescent="0.35"/>
  <cols>
    <col min="1" max="1" width="8.90625" style="4"/>
    <col min="2" max="2" width="7.08984375" style="13" customWidth="1"/>
    <col min="3" max="3" width="15.90625" style="14" customWidth="1"/>
    <col min="4" max="4" width="23.08984375" style="4" customWidth="1"/>
    <col min="5" max="5" width="18.54296875" style="4" customWidth="1"/>
    <col min="6" max="6" width="10.54296875" style="4" customWidth="1"/>
    <col min="7" max="7" width="45.6328125" style="20" customWidth="1"/>
    <col min="8" max="12" width="27.08984375" style="15" customWidth="1"/>
    <col min="13" max="16384" width="8.90625" style="4"/>
  </cols>
  <sheetData>
    <row r="1" spans="1:13" x14ac:dyDescent="0.3">
      <c r="A1" s="132" t="s">
        <v>217</v>
      </c>
    </row>
    <row r="3" spans="1:13" ht="29.15" customHeight="1" x14ac:dyDescent="0.35">
      <c r="B3" s="134" t="s">
        <v>18</v>
      </c>
      <c r="C3" s="134" t="s">
        <v>2</v>
      </c>
      <c r="D3" s="134" t="s">
        <v>0</v>
      </c>
      <c r="E3" s="134" t="s">
        <v>20</v>
      </c>
      <c r="F3" s="134" t="s">
        <v>112</v>
      </c>
      <c r="G3" s="134"/>
      <c r="H3" s="145" t="s">
        <v>22</v>
      </c>
      <c r="I3" s="145"/>
      <c r="J3" s="145"/>
      <c r="K3" s="145"/>
      <c r="L3" s="145"/>
    </row>
    <row r="4" spans="1:13" x14ac:dyDescent="0.35">
      <c r="B4" s="134"/>
      <c r="C4" s="134"/>
      <c r="D4" s="134"/>
      <c r="E4" s="134"/>
      <c r="F4" s="2" t="s">
        <v>21</v>
      </c>
      <c r="G4" s="16" t="s">
        <v>1</v>
      </c>
      <c r="H4" s="3">
        <v>4</v>
      </c>
      <c r="I4" s="3">
        <v>3</v>
      </c>
      <c r="J4" s="3">
        <v>2</v>
      </c>
      <c r="K4" s="3">
        <v>1</v>
      </c>
      <c r="L4" s="3">
        <v>0</v>
      </c>
    </row>
    <row r="5" spans="1:13" ht="96.9" customHeight="1" x14ac:dyDescent="0.35">
      <c r="B5" s="2">
        <v>1</v>
      </c>
      <c r="C5" s="146" t="s">
        <v>9</v>
      </c>
      <c r="D5" s="5" t="s">
        <v>113</v>
      </c>
      <c r="E5" s="6"/>
      <c r="F5" s="2" t="s">
        <v>19</v>
      </c>
      <c r="G5" s="7" t="s">
        <v>122</v>
      </c>
      <c r="H5" s="8" t="s">
        <v>141</v>
      </c>
      <c r="I5" s="8" t="s">
        <v>180</v>
      </c>
      <c r="J5" s="8" t="s">
        <v>181</v>
      </c>
      <c r="K5" s="8" t="s">
        <v>212</v>
      </c>
      <c r="L5" s="8" t="s">
        <v>211</v>
      </c>
    </row>
    <row r="6" spans="1:13" ht="156.5" customHeight="1" x14ac:dyDescent="0.35">
      <c r="B6" s="2">
        <f>B5+1</f>
        <v>2</v>
      </c>
      <c r="C6" s="146"/>
      <c r="D6" s="5" t="s">
        <v>3</v>
      </c>
      <c r="E6" s="6"/>
      <c r="F6" s="2" t="s">
        <v>19</v>
      </c>
      <c r="G6" s="17" t="s">
        <v>125</v>
      </c>
      <c r="H6" s="9" t="s">
        <v>142</v>
      </c>
      <c r="I6" s="9" t="s">
        <v>123</v>
      </c>
      <c r="J6" s="9" t="s">
        <v>124</v>
      </c>
      <c r="K6" s="9" t="s">
        <v>52</v>
      </c>
      <c r="L6" s="9" t="s">
        <v>53</v>
      </c>
    </row>
    <row r="7" spans="1:13" ht="174.5" customHeight="1" x14ac:dyDescent="0.35">
      <c r="B7" s="76">
        <f t="shared" ref="B7:B16" si="0">B6+1</f>
        <v>3</v>
      </c>
      <c r="C7" s="146"/>
      <c r="D7" s="5" t="s">
        <v>5</v>
      </c>
      <c r="E7" s="6"/>
      <c r="F7" s="2" t="s">
        <v>19</v>
      </c>
      <c r="G7" s="9" t="s">
        <v>182</v>
      </c>
      <c r="H7" s="9" t="s">
        <v>150</v>
      </c>
      <c r="I7" s="9" t="s">
        <v>149</v>
      </c>
      <c r="J7" s="9" t="s">
        <v>148</v>
      </c>
      <c r="K7" s="9" t="s">
        <v>151</v>
      </c>
      <c r="L7" s="9" t="s">
        <v>152</v>
      </c>
    </row>
    <row r="8" spans="1:13" ht="66" customHeight="1" x14ac:dyDescent="0.35">
      <c r="B8" s="76">
        <f t="shared" si="0"/>
        <v>4</v>
      </c>
      <c r="C8" s="146"/>
      <c r="D8" s="5" t="s">
        <v>110</v>
      </c>
      <c r="E8" s="6"/>
      <c r="F8" s="2" t="s">
        <v>19</v>
      </c>
      <c r="G8" s="17" t="s">
        <v>68</v>
      </c>
      <c r="H8" s="9" t="s">
        <v>31</v>
      </c>
      <c r="I8" s="9" t="s">
        <v>33</v>
      </c>
      <c r="J8" s="9" t="s">
        <v>34</v>
      </c>
      <c r="K8" s="9" t="s">
        <v>35</v>
      </c>
      <c r="L8" s="9" t="s">
        <v>54</v>
      </c>
    </row>
    <row r="9" spans="1:13" ht="308.25" customHeight="1" x14ac:dyDescent="0.35">
      <c r="B9" s="76">
        <f t="shared" si="0"/>
        <v>5</v>
      </c>
      <c r="C9" s="146"/>
      <c r="D9" s="5" t="s">
        <v>6</v>
      </c>
      <c r="E9" s="6"/>
      <c r="F9" s="2" t="s">
        <v>19</v>
      </c>
      <c r="G9" s="17" t="s">
        <v>46</v>
      </c>
      <c r="H9" s="7" t="s">
        <v>190</v>
      </c>
      <c r="I9" s="7" t="s">
        <v>48</v>
      </c>
      <c r="J9" s="8" t="s">
        <v>49</v>
      </c>
      <c r="K9" s="8" t="s">
        <v>61</v>
      </c>
      <c r="L9" s="8" t="s">
        <v>36</v>
      </c>
    </row>
    <row r="10" spans="1:13" ht="202.4" customHeight="1" x14ac:dyDescent="0.35">
      <c r="B10" s="76">
        <f t="shared" si="0"/>
        <v>6</v>
      </c>
      <c r="C10" s="146"/>
      <c r="D10" s="5" t="s">
        <v>37</v>
      </c>
      <c r="E10" s="6"/>
      <c r="F10" s="2" t="s">
        <v>19</v>
      </c>
      <c r="G10" s="17" t="s">
        <v>65</v>
      </c>
      <c r="H10" s="7" t="s">
        <v>209</v>
      </c>
      <c r="I10" s="7" t="s">
        <v>191</v>
      </c>
      <c r="J10" s="7" t="s">
        <v>192</v>
      </c>
      <c r="K10" s="8" t="s">
        <v>62</v>
      </c>
      <c r="L10" s="8" t="s">
        <v>213</v>
      </c>
    </row>
    <row r="11" spans="1:13" ht="328.75" customHeight="1" x14ac:dyDescent="0.35">
      <c r="B11" s="76">
        <f>B10+1</f>
        <v>7</v>
      </c>
      <c r="C11" s="6" t="s">
        <v>10</v>
      </c>
      <c r="D11" s="5" t="s">
        <v>8</v>
      </c>
      <c r="E11" s="6"/>
      <c r="F11" s="2" t="s">
        <v>19</v>
      </c>
      <c r="G11" s="17" t="s">
        <v>51</v>
      </c>
      <c r="H11" s="7" t="s">
        <v>194</v>
      </c>
      <c r="I11" s="7" t="s">
        <v>193</v>
      </c>
      <c r="J11" s="7" t="s">
        <v>195</v>
      </c>
      <c r="K11" s="147" t="s">
        <v>214</v>
      </c>
      <c r="L11" s="148"/>
    </row>
    <row r="12" spans="1:13" ht="145.4" customHeight="1" x14ac:dyDescent="0.35">
      <c r="B12" s="2">
        <f t="shared" si="0"/>
        <v>8</v>
      </c>
      <c r="C12" s="149" t="s">
        <v>11</v>
      </c>
      <c r="D12" s="144" t="s">
        <v>12</v>
      </c>
      <c r="E12" s="5" t="s">
        <v>66</v>
      </c>
      <c r="F12" s="2" t="s">
        <v>19</v>
      </c>
      <c r="G12" s="17" t="s">
        <v>50</v>
      </c>
      <c r="H12" s="8" t="s">
        <v>145</v>
      </c>
      <c r="I12" s="8" t="s">
        <v>143</v>
      </c>
      <c r="J12" s="8" t="s">
        <v>144</v>
      </c>
      <c r="K12" s="8" t="s">
        <v>146</v>
      </c>
      <c r="L12" s="8" t="s">
        <v>147</v>
      </c>
      <c r="M12" s="12"/>
    </row>
    <row r="13" spans="1:13" ht="97.5" customHeight="1" x14ac:dyDescent="0.35">
      <c r="B13" s="76">
        <f t="shared" si="0"/>
        <v>9</v>
      </c>
      <c r="C13" s="150"/>
      <c r="D13" s="144"/>
      <c r="E13" s="5" t="s">
        <v>67</v>
      </c>
      <c r="F13" s="2" t="s">
        <v>19</v>
      </c>
      <c r="G13" s="17" t="s">
        <v>121</v>
      </c>
      <c r="H13" s="8" t="s">
        <v>157</v>
      </c>
      <c r="I13" s="8" t="s">
        <v>156</v>
      </c>
      <c r="J13" s="8" t="s">
        <v>155</v>
      </c>
      <c r="K13" s="8" t="s">
        <v>154</v>
      </c>
      <c r="L13" s="8" t="s">
        <v>153</v>
      </c>
    </row>
    <row r="14" spans="1:13" ht="146.5" customHeight="1" x14ac:dyDescent="0.35">
      <c r="B14" s="76">
        <f t="shared" si="0"/>
        <v>10</v>
      </c>
      <c r="C14" s="150"/>
      <c r="D14" s="137" t="s">
        <v>14</v>
      </c>
      <c r="E14" s="5" t="s">
        <v>114</v>
      </c>
      <c r="F14" s="24" t="s">
        <v>19</v>
      </c>
      <c r="G14" s="7" t="s">
        <v>158</v>
      </c>
      <c r="H14" s="7" t="s">
        <v>56</v>
      </c>
      <c r="I14" s="7" t="s">
        <v>57</v>
      </c>
      <c r="J14" s="7" t="s">
        <v>58</v>
      </c>
      <c r="K14" s="7" t="s">
        <v>59</v>
      </c>
      <c r="L14" s="7" t="s">
        <v>60</v>
      </c>
    </row>
    <row r="15" spans="1:13" ht="96" customHeight="1" x14ac:dyDescent="0.35">
      <c r="B15" s="76">
        <f t="shared" si="0"/>
        <v>11</v>
      </c>
      <c r="C15" s="150"/>
      <c r="D15" s="139"/>
      <c r="E15" s="5" t="s">
        <v>115</v>
      </c>
      <c r="F15" s="24" t="s">
        <v>19</v>
      </c>
      <c r="G15" s="7" t="s">
        <v>163</v>
      </c>
      <c r="H15" s="80" t="s">
        <v>159</v>
      </c>
      <c r="I15" s="80" t="s">
        <v>160</v>
      </c>
      <c r="J15" s="80" t="s">
        <v>161</v>
      </c>
      <c r="K15" s="7" t="s">
        <v>162</v>
      </c>
      <c r="L15" s="7" t="s">
        <v>126</v>
      </c>
    </row>
    <row r="16" spans="1:13" ht="49.75" customHeight="1" x14ac:dyDescent="0.35">
      <c r="B16" s="2">
        <f t="shared" si="0"/>
        <v>12</v>
      </c>
      <c r="C16" s="150"/>
      <c r="D16" s="144" t="s">
        <v>15</v>
      </c>
      <c r="E16" s="137" t="s">
        <v>16</v>
      </c>
      <c r="F16" s="155" t="s">
        <v>19</v>
      </c>
      <c r="G16" s="17" t="s">
        <v>55</v>
      </c>
      <c r="H16" s="152" t="s">
        <v>38</v>
      </c>
      <c r="I16" s="153"/>
      <c r="J16" s="153"/>
      <c r="K16" s="153"/>
      <c r="L16" s="154"/>
    </row>
    <row r="17" spans="2:12" ht="34.4" customHeight="1" x14ac:dyDescent="0.35">
      <c r="B17" s="2"/>
      <c r="C17" s="150"/>
      <c r="D17" s="144"/>
      <c r="E17" s="138"/>
      <c r="F17" s="156"/>
      <c r="G17" s="17" t="s">
        <v>196</v>
      </c>
      <c r="H17" s="7" t="s">
        <v>197</v>
      </c>
      <c r="I17" s="7" t="s">
        <v>164</v>
      </c>
      <c r="J17" s="7" t="s">
        <v>165</v>
      </c>
      <c r="K17" s="7" t="s">
        <v>166</v>
      </c>
      <c r="L17" s="7" t="s">
        <v>215</v>
      </c>
    </row>
    <row r="18" spans="2:12" ht="32.5" customHeight="1" x14ac:dyDescent="0.35">
      <c r="B18" s="2"/>
      <c r="C18" s="150"/>
      <c r="D18" s="144"/>
      <c r="E18" s="138"/>
      <c r="F18" s="156"/>
      <c r="G18" s="17" t="s">
        <v>40</v>
      </c>
      <c r="H18" s="7" t="s">
        <v>198</v>
      </c>
      <c r="I18" s="7" t="s">
        <v>167</v>
      </c>
      <c r="J18" s="7" t="s">
        <v>168</v>
      </c>
      <c r="K18" s="7" t="s">
        <v>169</v>
      </c>
      <c r="L18" s="7" t="s">
        <v>215</v>
      </c>
    </row>
    <row r="19" spans="2:12" ht="33.5" customHeight="1" x14ac:dyDescent="0.35">
      <c r="B19" s="2"/>
      <c r="C19" s="150"/>
      <c r="D19" s="144"/>
      <c r="E19" s="138"/>
      <c r="F19" s="156"/>
      <c r="G19" s="17" t="s">
        <v>41</v>
      </c>
      <c r="H19" s="7" t="s">
        <v>199</v>
      </c>
      <c r="I19" s="7" t="s">
        <v>170</v>
      </c>
      <c r="J19" s="7" t="s">
        <v>171</v>
      </c>
      <c r="K19" s="7" t="s">
        <v>172</v>
      </c>
      <c r="L19" s="7" t="s">
        <v>215</v>
      </c>
    </row>
    <row r="20" spans="2:12" ht="49.75" customHeight="1" x14ac:dyDescent="0.35">
      <c r="B20" s="2"/>
      <c r="C20" s="150"/>
      <c r="D20" s="144"/>
      <c r="E20" s="139"/>
      <c r="F20" s="157"/>
      <c r="G20" s="17" t="s">
        <v>42</v>
      </c>
      <c r="H20" s="7" t="s">
        <v>173</v>
      </c>
      <c r="I20" s="7" t="s">
        <v>174</v>
      </c>
      <c r="J20" s="7" t="s">
        <v>175</v>
      </c>
      <c r="K20" s="7" t="s">
        <v>176</v>
      </c>
      <c r="L20" s="7" t="s">
        <v>215</v>
      </c>
    </row>
    <row r="21" spans="2:12" ht="171" customHeight="1" x14ac:dyDescent="0.35">
      <c r="B21" s="2">
        <f>B16+1</f>
        <v>13</v>
      </c>
      <c r="C21" s="150"/>
      <c r="D21" s="144"/>
      <c r="E21" s="5" t="s">
        <v>94</v>
      </c>
      <c r="F21" s="2" t="s">
        <v>19</v>
      </c>
      <c r="G21" s="32" t="s">
        <v>92</v>
      </c>
      <c r="H21" s="33" t="s">
        <v>187</v>
      </c>
      <c r="I21" s="33" t="s">
        <v>188</v>
      </c>
      <c r="J21" s="33" t="s">
        <v>95</v>
      </c>
      <c r="K21" s="33" t="s">
        <v>32</v>
      </c>
      <c r="L21" s="34" t="s">
        <v>215</v>
      </c>
    </row>
    <row r="22" spans="2:12" ht="94.25" customHeight="1" x14ac:dyDescent="0.35">
      <c r="B22" s="76">
        <f>B21+1</f>
        <v>14</v>
      </c>
      <c r="C22" s="150"/>
      <c r="D22" s="78"/>
      <c r="E22" s="5" t="s">
        <v>117</v>
      </c>
      <c r="F22" s="76" t="s">
        <v>19</v>
      </c>
      <c r="G22" s="32" t="s">
        <v>127</v>
      </c>
      <c r="H22" s="33" t="s">
        <v>128</v>
      </c>
      <c r="I22" s="33" t="s">
        <v>129</v>
      </c>
      <c r="J22" s="33" t="s">
        <v>131</v>
      </c>
      <c r="K22" s="33" t="s">
        <v>132</v>
      </c>
      <c r="L22" s="34" t="s">
        <v>130</v>
      </c>
    </row>
    <row r="23" spans="2:12" ht="124.4" customHeight="1" x14ac:dyDescent="0.35">
      <c r="B23" s="2">
        <f>B22+1</f>
        <v>15</v>
      </c>
      <c r="C23" s="151"/>
      <c r="D23" s="5" t="s">
        <v>17</v>
      </c>
      <c r="E23" s="5"/>
      <c r="F23" s="2" t="s">
        <v>19</v>
      </c>
      <c r="G23" s="17" t="s">
        <v>43</v>
      </c>
      <c r="H23" s="7" t="s">
        <v>177</v>
      </c>
      <c r="I23" s="7" t="s">
        <v>178</v>
      </c>
      <c r="J23" s="7" t="s">
        <v>179</v>
      </c>
      <c r="K23" s="7" t="s">
        <v>47</v>
      </c>
      <c r="L23" s="7" t="s">
        <v>44</v>
      </c>
    </row>
    <row r="24" spans="2:12" x14ac:dyDescent="0.35">
      <c r="D24" s="4" t="s">
        <v>45</v>
      </c>
      <c r="F24" s="1"/>
      <c r="G24" s="18"/>
      <c r="H24" s="10"/>
    </row>
    <row r="25" spans="2:12" x14ac:dyDescent="0.35">
      <c r="D25" s="11" t="s">
        <v>64</v>
      </c>
      <c r="E25" s="11"/>
      <c r="F25" s="11"/>
      <c r="G25" s="19"/>
      <c r="H25" s="11"/>
    </row>
    <row r="26" spans="2:12" ht="31" x14ac:dyDescent="0.35">
      <c r="D26" s="4" t="s">
        <v>63</v>
      </c>
      <c r="F26" s="1"/>
      <c r="G26" s="18"/>
      <c r="H26" s="10"/>
    </row>
    <row r="27" spans="2:12" x14ac:dyDescent="0.35">
      <c r="D27" s="11" t="s">
        <v>133</v>
      </c>
      <c r="F27" s="1"/>
      <c r="G27" s="18"/>
      <c r="H27" s="10"/>
    </row>
  </sheetData>
  <mergeCells count="15">
    <mergeCell ref="C5:C10"/>
    <mergeCell ref="K11:L11"/>
    <mergeCell ref="C12:C23"/>
    <mergeCell ref="D12:D13"/>
    <mergeCell ref="D16:D21"/>
    <mergeCell ref="H16:L16"/>
    <mergeCell ref="E16:E20"/>
    <mergeCell ref="F16:F20"/>
    <mergeCell ref="D14:D15"/>
    <mergeCell ref="H3:L3"/>
    <mergeCell ref="B3:B4"/>
    <mergeCell ref="C3:C4"/>
    <mergeCell ref="D3:D4"/>
    <mergeCell ref="E3:E4"/>
    <mergeCell ref="F3:G3"/>
  </mergeCells>
  <conditionalFormatting sqref="C5 F4:G4 C3:E3 F5:F11 F13 F16 F21:F23">
    <cfRule type="cellIs" dxfId="46" priority="14" operator="equal">
      <formula>"Tidak dinilai"</formula>
    </cfRule>
  </conditionalFormatting>
  <conditionalFormatting sqref="E6">
    <cfRule type="cellIs" dxfId="45" priority="12" operator="equal">
      <formula>"Tidak dinilai"</formula>
    </cfRule>
  </conditionalFormatting>
  <conditionalFormatting sqref="E5">
    <cfRule type="cellIs" dxfId="44" priority="13" operator="equal">
      <formula>"Tidak dinilai"</formula>
    </cfRule>
  </conditionalFormatting>
  <conditionalFormatting sqref="E11">
    <cfRule type="cellIs" dxfId="43" priority="7" operator="equal">
      <formula>"Tidak dinilai"</formula>
    </cfRule>
  </conditionalFormatting>
  <conditionalFormatting sqref="E8">
    <cfRule type="cellIs" dxfId="42" priority="10" operator="equal">
      <formula>"Tidak dinilai"</formula>
    </cfRule>
  </conditionalFormatting>
  <conditionalFormatting sqref="E7">
    <cfRule type="cellIs" dxfId="41" priority="11" operator="equal">
      <formula>"Tidak dinilai"</formula>
    </cfRule>
  </conditionalFormatting>
  <conditionalFormatting sqref="E9">
    <cfRule type="cellIs" dxfId="40" priority="9" operator="equal">
      <formula>"Tidak dinilai"</formula>
    </cfRule>
  </conditionalFormatting>
  <conditionalFormatting sqref="E10">
    <cfRule type="cellIs" dxfId="39" priority="8" operator="equal">
      <formula>"Tidak dinilai"</formula>
    </cfRule>
  </conditionalFormatting>
  <conditionalFormatting sqref="B3">
    <cfRule type="cellIs" dxfId="38" priority="6" operator="equal">
      <formula>"Tidak dinilai"</formula>
    </cfRule>
  </conditionalFormatting>
  <conditionalFormatting sqref="H4:L4">
    <cfRule type="cellIs" dxfId="37" priority="5" operator="equal">
      <formula>"Tidak dinilai"</formula>
    </cfRule>
  </conditionalFormatting>
  <conditionalFormatting sqref="F12">
    <cfRule type="cellIs" dxfId="36" priority="2" operator="equal">
      <formula>"Tidak dinilai"</formula>
    </cfRule>
  </conditionalFormatting>
  <conditionalFormatting sqref="F14:F15">
    <cfRule type="cellIs" dxfId="35" priority="1" operator="equal">
      <formula>"Tidak dinilai"</formula>
    </cfRule>
  </conditionalFormatting>
  <dataValidations count="1">
    <dataValidation type="list" allowBlank="1" showInputMessage="1" showErrorMessage="1" sqref="F5:F16 F21:F23">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zoomScale="80" zoomScaleNormal="80" workbookViewId="0"/>
  </sheetViews>
  <sheetFormatPr defaultColWidth="8.90625" defaultRowHeight="15.5" x14ac:dyDescent="0.35"/>
  <cols>
    <col min="1" max="1" width="8.90625" style="4"/>
    <col min="2" max="2" width="7.08984375" style="13" customWidth="1"/>
    <col min="3" max="3" width="15.90625" style="14" customWidth="1"/>
    <col min="4" max="4" width="23.08984375" style="4" customWidth="1"/>
    <col min="5" max="5" width="18.54296875" style="4" customWidth="1"/>
    <col min="6" max="6" width="10.54296875" style="4" customWidth="1"/>
    <col min="7" max="7" width="45.6328125" style="20" customWidth="1"/>
    <col min="8" max="12" width="27.08984375" style="15" customWidth="1"/>
    <col min="13" max="16384" width="8.90625" style="4"/>
  </cols>
  <sheetData>
    <row r="1" spans="1:13" x14ac:dyDescent="0.3">
      <c r="A1" s="132" t="s">
        <v>217</v>
      </c>
    </row>
    <row r="3" spans="1:13" ht="29.15" customHeight="1" x14ac:dyDescent="0.35">
      <c r="B3" s="134" t="s">
        <v>18</v>
      </c>
      <c r="C3" s="134" t="s">
        <v>2</v>
      </c>
      <c r="D3" s="134" t="s">
        <v>0</v>
      </c>
      <c r="E3" s="134" t="s">
        <v>20</v>
      </c>
      <c r="F3" s="134" t="s">
        <v>216</v>
      </c>
      <c r="G3" s="134"/>
      <c r="H3" s="145" t="s">
        <v>22</v>
      </c>
      <c r="I3" s="145"/>
      <c r="J3" s="145"/>
      <c r="K3" s="145"/>
      <c r="L3" s="145"/>
    </row>
    <row r="4" spans="1:13" x14ac:dyDescent="0.35">
      <c r="B4" s="134"/>
      <c r="C4" s="134"/>
      <c r="D4" s="134"/>
      <c r="E4" s="134"/>
      <c r="F4" s="123" t="s">
        <v>21</v>
      </c>
      <c r="G4" s="16" t="s">
        <v>1</v>
      </c>
      <c r="H4" s="125">
        <v>4</v>
      </c>
      <c r="I4" s="125">
        <v>3</v>
      </c>
      <c r="J4" s="125">
        <v>2</v>
      </c>
      <c r="K4" s="125">
        <v>1</v>
      </c>
      <c r="L4" s="125">
        <v>0</v>
      </c>
    </row>
    <row r="5" spans="1:13" ht="96.9" customHeight="1" x14ac:dyDescent="0.35">
      <c r="B5" s="123">
        <v>1</v>
      </c>
      <c r="C5" s="146" t="s">
        <v>9</v>
      </c>
      <c r="D5" s="5" t="s">
        <v>113</v>
      </c>
      <c r="E5" s="126"/>
      <c r="F5" s="123" t="s">
        <v>19</v>
      </c>
      <c r="G5" s="7" t="s">
        <v>122</v>
      </c>
      <c r="H5" s="8" t="s">
        <v>141</v>
      </c>
      <c r="I5" s="8" t="s">
        <v>180</v>
      </c>
      <c r="J5" s="8" t="s">
        <v>181</v>
      </c>
      <c r="K5" s="8" t="s">
        <v>212</v>
      </c>
      <c r="L5" s="8" t="s">
        <v>210</v>
      </c>
    </row>
    <row r="6" spans="1:13" ht="160.75" customHeight="1" x14ac:dyDescent="0.35">
      <c r="B6" s="123">
        <f>B5+1</f>
        <v>2</v>
      </c>
      <c r="C6" s="146"/>
      <c r="D6" s="5" t="s">
        <v>3</v>
      </c>
      <c r="E6" s="126"/>
      <c r="F6" s="123" t="s">
        <v>19</v>
      </c>
      <c r="G6" s="17" t="s">
        <v>125</v>
      </c>
      <c r="H6" s="9" t="s">
        <v>142</v>
      </c>
      <c r="I6" s="9" t="s">
        <v>123</v>
      </c>
      <c r="J6" s="9" t="s">
        <v>124</v>
      </c>
      <c r="K6" s="9" t="s">
        <v>52</v>
      </c>
      <c r="L6" s="9" t="s">
        <v>53</v>
      </c>
    </row>
    <row r="7" spans="1:13" ht="196.25" customHeight="1" x14ac:dyDescent="0.35">
      <c r="B7" s="123">
        <f t="shared" ref="B7:B16" si="0">B6+1</f>
        <v>3</v>
      </c>
      <c r="C7" s="146"/>
      <c r="D7" s="5" t="s">
        <v>5</v>
      </c>
      <c r="E7" s="126"/>
      <c r="F7" s="123" t="s">
        <v>19</v>
      </c>
      <c r="G7" s="9" t="s">
        <v>200</v>
      </c>
      <c r="H7" s="9" t="s">
        <v>183</v>
      </c>
      <c r="I7" s="9" t="s">
        <v>184</v>
      </c>
      <c r="J7" s="9" t="s">
        <v>185</v>
      </c>
      <c r="K7" s="9" t="s">
        <v>151</v>
      </c>
      <c r="L7" s="9" t="s">
        <v>186</v>
      </c>
    </row>
    <row r="8" spans="1:13" ht="66" customHeight="1" x14ac:dyDescent="0.35">
      <c r="B8" s="123">
        <f t="shared" si="0"/>
        <v>4</v>
      </c>
      <c r="C8" s="146"/>
      <c r="D8" s="5" t="s">
        <v>110</v>
      </c>
      <c r="E8" s="126"/>
      <c r="F8" s="123" t="s">
        <v>19</v>
      </c>
      <c r="G8" s="17" t="s">
        <v>201</v>
      </c>
      <c r="H8" s="9" t="s">
        <v>70</v>
      </c>
      <c r="I8" s="9" t="s">
        <v>71</v>
      </c>
      <c r="J8" s="9" t="s">
        <v>72</v>
      </c>
      <c r="K8" s="9" t="s">
        <v>73</v>
      </c>
      <c r="L8" s="9" t="s">
        <v>74</v>
      </c>
    </row>
    <row r="9" spans="1:13" ht="308.25" customHeight="1" x14ac:dyDescent="0.35">
      <c r="B9" s="123">
        <f t="shared" si="0"/>
        <v>5</v>
      </c>
      <c r="C9" s="146"/>
      <c r="D9" s="5" t="s">
        <v>6</v>
      </c>
      <c r="E9" s="126"/>
      <c r="F9" s="123" t="s">
        <v>19</v>
      </c>
      <c r="G9" s="17" t="s">
        <v>202</v>
      </c>
      <c r="H9" s="7" t="s">
        <v>203</v>
      </c>
      <c r="I9" s="7" t="s">
        <v>75</v>
      </c>
      <c r="J9" s="8" t="s">
        <v>76</v>
      </c>
      <c r="K9" s="8" t="s">
        <v>77</v>
      </c>
      <c r="L9" s="8" t="s">
        <v>36</v>
      </c>
    </row>
    <row r="10" spans="1:13" ht="272.14999999999998" customHeight="1" x14ac:dyDescent="0.35">
      <c r="B10" s="123">
        <f>B9+1</f>
        <v>6</v>
      </c>
      <c r="C10" s="126" t="s">
        <v>10</v>
      </c>
      <c r="D10" s="5" t="s">
        <v>8</v>
      </c>
      <c r="E10" s="126"/>
      <c r="F10" s="123" t="s">
        <v>19</v>
      </c>
      <c r="G10" s="17" t="s">
        <v>51</v>
      </c>
      <c r="H10" s="7" t="s">
        <v>79</v>
      </c>
      <c r="I10" s="7" t="s">
        <v>204</v>
      </c>
      <c r="J10" s="7" t="s">
        <v>205</v>
      </c>
      <c r="K10" s="147" t="s">
        <v>214</v>
      </c>
      <c r="L10" s="148"/>
    </row>
    <row r="11" spans="1:13" s="1" customFormat="1" ht="160.75" customHeight="1" x14ac:dyDescent="0.35">
      <c r="B11" s="131">
        <f t="shared" ref="B11" si="1">B10+1</f>
        <v>7</v>
      </c>
      <c r="C11" s="127"/>
      <c r="D11" s="5" t="s">
        <v>80</v>
      </c>
      <c r="E11" s="126"/>
      <c r="F11" s="24" t="s">
        <v>19</v>
      </c>
      <c r="G11" s="7" t="s">
        <v>81</v>
      </c>
      <c r="H11" s="158" t="s">
        <v>82</v>
      </c>
      <c r="I11" s="159"/>
      <c r="J11" s="159"/>
      <c r="K11" s="159"/>
      <c r="L11" s="160"/>
    </row>
    <row r="12" spans="1:13" ht="145.4" customHeight="1" x14ac:dyDescent="0.35">
      <c r="B12" s="123">
        <f>B11+1</f>
        <v>8</v>
      </c>
      <c r="C12" s="149" t="s">
        <v>11</v>
      </c>
      <c r="D12" s="144" t="s">
        <v>12</v>
      </c>
      <c r="E12" s="5" t="s">
        <v>66</v>
      </c>
      <c r="F12" s="123" t="s">
        <v>19</v>
      </c>
      <c r="G12" s="17" t="s">
        <v>50</v>
      </c>
      <c r="H12" s="8" t="s">
        <v>145</v>
      </c>
      <c r="I12" s="8" t="s">
        <v>143</v>
      </c>
      <c r="J12" s="8" t="s">
        <v>144</v>
      </c>
      <c r="K12" s="8" t="s">
        <v>146</v>
      </c>
      <c r="L12" s="8" t="s">
        <v>147</v>
      </c>
      <c r="M12" s="12"/>
    </row>
    <row r="13" spans="1:13" ht="97.5" customHeight="1" x14ac:dyDescent="0.35">
      <c r="B13" s="123">
        <f t="shared" si="0"/>
        <v>9</v>
      </c>
      <c r="C13" s="150"/>
      <c r="D13" s="144"/>
      <c r="E13" s="5" t="s">
        <v>67</v>
      </c>
      <c r="F13" s="123" t="s">
        <v>19</v>
      </c>
      <c r="G13" s="17" t="s">
        <v>121</v>
      </c>
      <c r="H13" s="8" t="s">
        <v>157</v>
      </c>
      <c r="I13" s="8" t="s">
        <v>156</v>
      </c>
      <c r="J13" s="8" t="s">
        <v>155</v>
      </c>
      <c r="K13" s="8" t="s">
        <v>154</v>
      </c>
      <c r="L13" s="8" t="s">
        <v>153</v>
      </c>
    </row>
    <row r="14" spans="1:13" ht="146.5" customHeight="1" x14ac:dyDescent="0.35">
      <c r="B14" s="123">
        <f t="shared" si="0"/>
        <v>10</v>
      </c>
      <c r="C14" s="150"/>
      <c r="D14" s="137" t="s">
        <v>14</v>
      </c>
      <c r="E14" s="5" t="s">
        <v>114</v>
      </c>
      <c r="F14" s="24" t="s">
        <v>19</v>
      </c>
      <c r="G14" s="7" t="s">
        <v>158</v>
      </c>
      <c r="H14" s="7" t="s">
        <v>56</v>
      </c>
      <c r="I14" s="7" t="s">
        <v>57</v>
      </c>
      <c r="J14" s="7" t="s">
        <v>58</v>
      </c>
      <c r="K14" s="7" t="s">
        <v>59</v>
      </c>
      <c r="L14" s="7" t="s">
        <v>60</v>
      </c>
    </row>
    <row r="15" spans="1:13" ht="96" customHeight="1" x14ac:dyDescent="0.35">
      <c r="B15" s="123">
        <f t="shared" si="0"/>
        <v>11</v>
      </c>
      <c r="C15" s="150"/>
      <c r="D15" s="139"/>
      <c r="E15" s="5" t="s">
        <v>115</v>
      </c>
      <c r="F15" s="24" t="s">
        <v>19</v>
      </c>
      <c r="G15" s="7" t="s">
        <v>208</v>
      </c>
      <c r="H15" s="80" t="s">
        <v>159</v>
      </c>
      <c r="I15" s="80" t="s">
        <v>160</v>
      </c>
      <c r="J15" s="80" t="s">
        <v>161</v>
      </c>
      <c r="K15" s="7" t="s">
        <v>162</v>
      </c>
      <c r="L15" s="7" t="s">
        <v>126</v>
      </c>
    </row>
    <row r="16" spans="1:13" ht="49.75" customHeight="1" x14ac:dyDescent="0.35">
      <c r="B16" s="123">
        <f t="shared" si="0"/>
        <v>12</v>
      </c>
      <c r="C16" s="150"/>
      <c r="D16" s="144" t="s">
        <v>15</v>
      </c>
      <c r="E16" s="137" t="s">
        <v>16</v>
      </c>
      <c r="F16" s="155" t="s">
        <v>19</v>
      </c>
      <c r="G16" s="17" t="s">
        <v>55</v>
      </c>
      <c r="H16" s="152" t="s">
        <v>38</v>
      </c>
      <c r="I16" s="153"/>
      <c r="J16" s="153"/>
      <c r="K16" s="153"/>
      <c r="L16" s="154"/>
    </row>
    <row r="17" spans="2:12" ht="34.4" customHeight="1" x14ac:dyDescent="0.35">
      <c r="B17" s="123"/>
      <c r="C17" s="150"/>
      <c r="D17" s="144"/>
      <c r="E17" s="138"/>
      <c r="F17" s="156"/>
      <c r="G17" s="17" t="s">
        <v>196</v>
      </c>
      <c r="H17" s="7" t="s">
        <v>197</v>
      </c>
      <c r="I17" s="7" t="s">
        <v>164</v>
      </c>
      <c r="J17" s="7" t="s">
        <v>165</v>
      </c>
      <c r="K17" s="7" t="s">
        <v>166</v>
      </c>
      <c r="L17" s="7" t="s">
        <v>215</v>
      </c>
    </row>
    <row r="18" spans="2:12" ht="32.5" customHeight="1" x14ac:dyDescent="0.35">
      <c r="B18" s="123"/>
      <c r="C18" s="150"/>
      <c r="D18" s="144"/>
      <c r="E18" s="138"/>
      <c r="F18" s="156"/>
      <c r="G18" s="17" t="s">
        <v>40</v>
      </c>
      <c r="H18" s="7" t="s">
        <v>198</v>
      </c>
      <c r="I18" s="7" t="s">
        <v>167</v>
      </c>
      <c r="J18" s="7" t="s">
        <v>168</v>
      </c>
      <c r="K18" s="7" t="s">
        <v>169</v>
      </c>
      <c r="L18" s="7" t="s">
        <v>215</v>
      </c>
    </row>
    <row r="19" spans="2:12" ht="33.5" customHeight="1" x14ac:dyDescent="0.35">
      <c r="B19" s="123"/>
      <c r="C19" s="150"/>
      <c r="D19" s="144"/>
      <c r="E19" s="138"/>
      <c r="F19" s="156"/>
      <c r="G19" s="17" t="s">
        <v>41</v>
      </c>
      <c r="H19" s="7" t="s">
        <v>199</v>
      </c>
      <c r="I19" s="7" t="s">
        <v>170</v>
      </c>
      <c r="J19" s="7" t="s">
        <v>171</v>
      </c>
      <c r="K19" s="7" t="s">
        <v>172</v>
      </c>
      <c r="L19" s="7" t="s">
        <v>215</v>
      </c>
    </row>
    <row r="20" spans="2:12" ht="49.75" customHeight="1" x14ac:dyDescent="0.35">
      <c r="B20" s="123"/>
      <c r="C20" s="150"/>
      <c r="D20" s="144"/>
      <c r="E20" s="139"/>
      <c r="F20" s="157"/>
      <c r="G20" s="17" t="s">
        <v>42</v>
      </c>
      <c r="H20" s="7" t="s">
        <v>173</v>
      </c>
      <c r="I20" s="7" t="s">
        <v>174</v>
      </c>
      <c r="J20" s="7" t="s">
        <v>175</v>
      </c>
      <c r="K20" s="7" t="s">
        <v>176</v>
      </c>
      <c r="L20" s="7" t="s">
        <v>215</v>
      </c>
    </row>
    <row r="21" spans="2:12" s="1" customFormat="1" ht="124" x14ac:dyDescent="0.35">
      <c r="B21" s="24">
        <f>B16+1</f>
        <v>13</v>
      </c>
      <c r="C21" s="150"/>
      <c r="D21" s="144"/>
      <c r="E21" s="5" t="s">
        <v>85</v>
      </c>
      <c r="F21" s="24" t="s">
        <v>19</v>
      </c>
      <c r="G21" s="7" t="s">
        <v>86</v>
      </c>
      <c r="H21" s="26" t="s">
        <v>87</v>
      </c>
      <c r="I21" s="26" t="s">
        <v>206</v>
      </c>
      <c r="J21" s="26" t="s">
        <v>88</v>
      </c>
      <c r="K21" s="26" t="s">
        <v>207</v>
      </c>
      <c r="L21" s="7" t="s">
        <v>215</v>
      </c>
    </row>
    <row r="22" spans="2:12" ht="171" customHeight="1" x14ac:dyDescent="0.35">
      <c r="B22" s="123">
        <f>B21+1</f>
        <v>14</v>
      </c>
      <c r="C22" s="150"/>
      <c r="D22" s="144"/>
      <c r="E22" s="5" t="s">
        <v>94</v>
      </c>
      <c r="F22" s="123" t="s">
        <v>19</v>
      </c>
      <c r="G22" s="32" t="s">
        <v>92</v>
      </c>
      <c r="H22" s="33" t="s">
        <v>187</v>
      </c>
      <c r="I22" s="33" t="s">
        <v>188</v>
      </c>
      <c r="J22" s="33" t="s">
        <v>95</v>
      </c>
      <c r="K22" s="33" t="s">
        <v>32</v>
      </c>
      <c r="L22" s="34" t="s">
        <v>215</v>
      </c>
    </row>
    <row r="23" spans="2:12" ht="81" customHeight="1" x14ac:dyDescent="0.35">
      <c r="B23" s="123">
        <f>B22+1</f>
        <v>15</v>
      </c>
      <c r="C23" s="150"/>
      <c r="D23" s="124"/>
      <c r="E23" s="5" t="s">
        <v>117</v>
      </c>
      <c r="F23" s="123" t="s">
        <v>19</v>
      </c>
      <c r="G23" s="32" t="s">
        <v>127</v>
      </c>
      <c r="H23" s="33" t="s">
        <v>128</v>
      </c>
      <c r="I23" s="33" t="s">
        <v>129</v>
      </c>
      <c r="J23" s="33" t="s">
        <v>131</v>
      </c>
      <c r="K23" s="33" t="s">
        <v>132</v>
      </c>
      <c r="L23" s="34" t="s">
        <v>130</v>
      </c>
    </row>
    <row r="24" spans="2:12" ht="142.75" customHeight="1" x14ac:dyDescent="0.35">
      <c r="B24" s="123">
        <f>B23+1</f>
        <v>16</v>
      </c>
      <c r="C24" s="151"/>
      <c r="D24" s="5" t="s">
        <v>17</v>
      </c>
      <c r="E24" s="5"/>
      <c r="F24" s="123" t="s">
        <v>19</v>
      </c>
      <c r="G24" s="17" t="s">
        <v>43</v>
      </c>
      <c r="H24" s="7" t="s">
        <v>177</v>
      </c>
      <c r="I24" s="7" t="s">
        <v>178</v>
      </c>
      <c r="J24" s="7" t="s">
        <v>179</v>
      </c>
      <c r="K24" s="7" t="s">
        <v>47</v>
      </c>
      <c r="L24" s="7" t="s">
        <v>44</v>
      </c>
    </row>
    <row r="25" spans="2:12" x14ac:dyDescent="0.35">
      <c r="D25" s="4" t="s">
        <v>45</v>
      </c>
      <c r="F25" s="1"/>
      <c r="G25" s="18"/>
      <c r="H25" s="10"/>
    </row>
    <row r="26" spans="2:12" x14ac:dyDescent="0.35">
      <c r="D26" s="11" t="s">
        <v>64</v>
      </c>
      <c r="E26" s="11"/>
      <c r="F26" s="11"/>
      <c r="G26" s="19"/>
      <c r="H26" s="11"/>
    </row>
    <row r="27" spans="2:12" ht="31" x14ac:dyDescent="0.35">
      <c r="D27" s="4" t="s">
        <v>63</v>
      </c>
      <c r="F27" s="1"/>
      <c r="G27" s="18"/>
      <c r="H27" s="10"/>
    </row>
    <row r="28" spans="2:12" x14ac:dyDescent="0.35">
      <c r="D28" s="11" t="s">
        <v>133</v>
      </c>
      <c r="F28" s="1"/>
      <c r="G28" s="18"/>
      <c r="H28" s="10"/>
    </row>
  </sheetData>
  <mergeCells count="16">
    <mergeCell ref="H3:L3"/>
    <mergeCell ref="B3:B4"/>
    <mergeCell ref="C3:C4"/>
    <mergeCell ref="D3:D4"/>
    <mergeCell ref="E3:E4"/>
    <mergeCell ref="F3:G3"/>
    <mergeCell ref="H11:L11"/>
    <mergeCell ref="C5:C9"/>
    <mergeCell ref="K10:L10"/>
    <mergeCell ref="C12:C24"/>
    <mergeCell ref="D12:D13"/>
    <mergeCell ref="D14:D15"/>
    <mergeCell ref="D16:D22"/>
    <mergeCell ref="E16:E20"/>
    <mergeCell ref="F16:F20"/>
    <mergeCell ref="H16:L16"/>
  </mergeCells>
  <conditionalFormatting sqref="C5 F4:G4 C3:E3 F13 F16 F22:F24 F5:F10">
    <cfRule type="cellIs" dxfId="34" priority="15" operator="equal">
      <formula>"Tidak dinilai"</formula>
    </cfRule>
  </conditionalFormatting>
  <conditionalFormatting sqref="E6">
    <cfRule type="cellIs" dxfId="33" priority="13" operator="equal">
      <formula>"Tidak dinilai"</formula>
    </cfRule>
  </conditionalFormatting>
  <conditionalFormatting sqref="E5">
    <cfRule type="cellIs" dxfId="32" priority="14" operator="equal">
      <formula>"Tidak dinilai"</formula>
    </cfRule>
  </conditionalFormatting>
  <conditionalFormatting sqref="E10">
    <cfRule type="cellIs" dxfId="31" priority="8" operator="equal">
      <formula>"Tidak dinilai"</formula>
    </cfRule>
  </conditionalFormatting>
  <conditionalFormatting sqref="E8">
    <cfRule type="cellIs" dxfId="30" priority="11" operator="equal">
      <formula>"Tidak dinilai"</formula>
    </cfRule>
  </conditionalFormatting>
  <conditionalFormatting sqref="E7">
    <cfRule type="cellIs" dxfId="29" priority="12" operator="equal">
      <formula>"Tidak dinilai"</formula>
    </cfRule>
  </conditionalFormatting>
  <conditionalFormatting sqref="E9">
    <cfRule type="cellIs" dxfId="28" priority="10" operator="equal">
      <formula>"Tidak dinilai"</formula>
    </cfRule>
  </conditionalFormatting>
  <conditionalFormatting sqref="B3">
    <cfRule type="cellIs" dxfId="27" priority="7" operator="equal">
      <formula>"Tidak dinilai"</formula>
    </cfRule>
  </conditionalFormatting>
  <conditionalFormatting sqref="H4:L4">
    <cfRule type="cellIs" dxfId="26" priority="6" operator="equal">
      <formula>"Tidak dinilai"</formula>
    </cfRule>
  </conditionalFormatting>
  <conditionalFormatting sqref="F12">
    <cfRule type="cellIs" dxfId="25" priority="5" operator="equal">
      <formula>"Tidak dinilai"</formula>
    </cfRule>
  </conditionalFormatting>
  <conditionalFormatting sqref="F14:F15">
    <cfRule type="cellIs" dxfId="24" priority="4" operator="equal">
      <formula>"Tidak dinilai"</formula>
    </cfRule>
  </conditionalFormatting>
  <conditionalFormatting sqref="E11">
    <cfRule type="cellIs" dxfId="23" priority="2" operator="equal">
      <formula>"Tidak dinilai"</formula>
    </cfRule>
  </conditionalFormatting>
  <conditionalFormatting sqref="F11">
    <cfRule type="cellIs" dxfId="22" priority="3" operator="equal">
      <formula>"Tidak dinilai"</formula>
    </cfRule>
  </conditionalFormatting>
  <conditionalFormatting sqref="F21">
    <cfRule type="cellIs" dxfId="21" priority="1" operator="equal">
      <formula>"Tidak dinilai"</formula>
    </cfRule>
  </conditionalFormatting>
  <dataValidations count="1">
    <dataValidation type="list" allowBlank="1" showInputMessage="1" showErrorMessage="1" sqref="F21:F24 F5:F16">
      <formula1>"Diminta, Tidak Diminta"</formula1>
    </dataValidation>
  </dataValidation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21"/>
  <sheetViews>
    <sheetView zoomScale="80" zoomScaleNormal="80" workbookViewId="0">
      <selection sqref="A1:A2"/>
    </sheetView>
  </sheetViews>
  <sheetFormatPr defaultColWidth="8.90625" defaultRowHeight="18" x14ac:dyDescent="0.35"/>
  <cols>
    <col min="1" max="1" width="10.6328125" style="84" customWidth="1"/>
    <col min="2" max="2" width="21.08984375" style="85" customWidth="1"/>
    <col min="3" max="3" width="52.54296875" style="83" customWidth="1"/>
    <col min="4" max="4" width="55.453125" style="83" customWidth="1"/>
    <col min="5" max="5" width="9.6328125" style="82" customWidth="1"/>
    <col min="6" max="6" width="11.453125" style="82" bestFit="1" customWidth="1"/>
    <col min="7" max="8" width="8.90625" style="88"/>
    <col min="9" max="9" width="8.90625" style="82"/>
    <col min="10" max="10" width="11.453125" style="82" bestFit="1" customWidth="1"/>
    <col min="11" max="11" width="12.453125" style="82" bestFit="1" customWidth="1"/>
    <col min="12" max="16384" width="8.90625" style="82"/>
  </cols>
  <sheetData>
    <row r="1" spans="1:12" ht="29.15" customHeight="1" x14ac:dyDescent="0.35">
      <c r="A1" s="162" t="s">
        <v>18</v>
      </c>
      <c r="B1" s="133" t="s">
        <v>2</v>
      </c>
      <c r="C1" s="134" t="s">
        <v>0</v>
      </c>
      <c r="D1" s="134" t="s">
        <v>20</v>
      </c>
      <c r="E1" s="134" t="s">
        <v>23</v>
      </c>
      <c r="F1" s="134"/>
      <c r="G1" s="134" t="s">
        <v>24</v>
      </c>
      <c r="H1" s="134"/>
      <c r="I1" s="134" t="s">
        <v>25</v>
      </c>
      <c r="J1" s="134"/>
      <c r="K1" s="163" t="s">
        <v>26</v>
      </c>
    </row>
    <row r="2" spans="1:12" s="83" customFormat="1" ht="15.75" customHeight="1" x14ac:dyDescent="0.35">
      <c r="A2" s="162"/>
      <c r="B2" s="133"/>
      <c r="C2" s="134"/>
      <c r="D2" s="134"/>
      <c r="E2" s="134"/>
      <c r="F2" s="134"/>
      <c r="G2" s="134"/>
      <c r="H2" s="134"/>
      <c r="I2" s="134"/>
      <c r="J2" s="134"/>
      <c r="K2" s="163"/>
    </row>
    <row r="3" spans="1:12" ht="19" customHeight="1" x14ac:dyDescent="0.35">
      <c r="A3" s="93">
        <v>1</v>
      </c>
      <c r="B3" s="164" t="s">
        <v>9</v>
      </c>
      <c r="C3" s="94" t="s">
        <v>4</v>
      </c>
      <c r="D3" s="95"/>
      <c r="E3" s="165">
        <v>9</v>
      </c>
      <c r="F3" s="166">
        <f>E3/$E$18</f>
        <v>0.5</v>
      </c>
      <c r="G3" s="96">
        <v>4</v>
      </c>
      <c r="H3" s="97">
        <f t="shared" ref="H3:H8" si="0">G3/(SUM($G$3:$G$8))</f>
        <v>0.13793103448275862</v>
      </c>
      <c r="I3" s="98"/>
      <c r="J3" s="98"/>
      <c r="K3" s="99">
        <f>$F$3*H3*100</f>
        <v>6.8965517241379306</v>
      </c>
    </row>
    <row r="4" spans="1:12" ht="19" customHeight="1" x14ac:dyDescent="0.35">
      <c r="A4" s="93">
        <f>A3+1</f>
        <v>2</v>
      </c>
      <c r="B4" s="164"/>
      <c r="C4" s="94" t="s">
        <v>3</v>
      </c>
      <c r="D4" s="95"/>
      <c r="E4" s="165"/>
      <c r="F4" s="166"/>
      <c r="G4" s="96">
        <v>4</v>
      </c>
      <c r="H4" s="97">
        <f t="shared" si="0"/>
        <v>0.13793103448275862</v>
      </c>
      <c r="I4" s="98"/>
      <c r="J4" s="98"/>
      <c r="K4" s="99">
        <f t="shared" ref="K4:K8" si="1">$F$3*H4*100</f>
        <v>6.8965517241379306</v>
      </c>
    </row>
    <row r="5" spans="1:12" ht="19" customHeight="1" x14ac:dyDescent="0.35">
      <c r="A5" s="93">
        <f t="shared" ref="A5:A17" si="2">A4+1</f>
        <v>3</v>
      </c>
      <c r="B5" s="164"/>
      <c r="C5" s="94" t="s">
        <v>5</v>
      </c>
      <c r="D5" s="95"/>
      <c r="E5" s="165"/>
      <c r="F5" s="166"/>
      <c r="G5" s="96">
        <v>8</v>
      </c>
      <c r="H5" s="97">
        <f t="shared" si="0"/>
        <v>0.27586206896551724</v>
      </c>
      <c r="I5" s="98"/>
      <c r="J5" s="98"/>
      <c r="K5" s="99">
        <f t="shared" si="1"/>
        <v>13.793103448275861</v>
      </c>
    </row>
    <row r="6" spans="1:12" ht="19" customHeight="1" x14ac:dyDescent="0.35">
      <c r="A6" s="93">
        <f t="shared" si="2"/>
        <v>4</v>
      </c>
      <c r="B6" s="164"/>
      <c r="C6" s="94" t="s">
        <v>110</v>
      </c>
      <c r="D6" s="95"/>
      <c r="E6" s="165"/>
      <c r="F6" s="166"/>
      <c r="G6" s="96">
        <v>7</v>
      </c>
      <c r="H6" s="97">
        <f t="shared" si="0"/>
        <v>0.2413793103448276</v>
      </c>
      <c r="I6" s="98"/>
      <c r="J6" s="98"/>
      <c r="K6" s="99">
        <f t="shared" si="1"/>
        <v>12.068965517241379</v>
      </c>
    </row>
    <row r="7" spans="1:12" ht="19" customHeight="1" x14ac:dyDescent="0.35">
      <c r="A7" s="93">
        <f t="shared" si="2"/>
        <v>5</v>
      </c>
      <c r="B7" s="164"/>
      <c r="C7" s="94" t="s">
        <v>6</v>
      </c>
      <c r="D7" s="95"/>
      <c r="E7" s="165"/>
      <c r="F7" s="166"/>
      <c r="G7" s="96">
        <v>5</v>
      </c>
      <c r="H7" s="97">
        <f t="shared" si="0"/>
        <v>0.17241379310344829</v>
      </c>
      <c r="I7" s="98"/>
      <c r="J7" s="98"/>
      <c r="K7" s="99">
        <f t="shared" si="1"/>
        <v>8.6206896551724146</v>
      </c>
    </row>
    <row r="8" spans="1:12" ht="19" customHeight="1" x14ac:dyDescent="0.35">
      <c r="A8" s="93">
        <f t="shared" si="2"/>
        <v>6</v>
      </c>
      <c r="B8" s="164"/>
      <c r="C8" s="94" t="s">
        <v>7</v>
      </c>
      <c r="D8" s="95"/>
      <c r="E8" s="165"/>
      <c r="F8" s="166"/>
      <c r="G8" s="96">
        <v>1</v>
      </c>
      <c r="H8" s="97">
        <f t="shared" si="0"/>
        <v>3.4482758620689655E-2</v>
      </c>
      <c r="I8" s="98"/>
      <c r="J8" s="98"/>
      <c r="K8" s="99">
        <f t="shared" si="1"/>
        <v>1.7241379310344827</v>
      </c>
      <c r="L8" s="92"/>
    </row>
    <row r="9" spans="1:12" ht="19" customHeight="1" x14ac:dyDescent="0.35">
      <c r="A9" s="100">
        <f t="shared" si="2"/>
        <v>7</v>
      </c>
      <c r="B9" s="101" t="s">
        <v>10</v>
      </c>
      <c r="C9" s="102" t="s">
        <v>8</v>
      </c>
      <c r="D9" s="103"/>
      <c r="E9" s="104">
        <v>3</v>
      </c>
      <c r="F9" s="105">
        <f>E9/$E$18</f>
        <v>0.16666666666666666</v>
      </c>
      <c r="G9" s="106"/>
      <c r="H9" s="107"/>
      <c r="I9" s="106"/>
      <c r="J9" s="106"/>
      <c r="K9" s="119">
        <f>F9*100</f>
        <v>16.666666666666664</v>
      </c>
    </row>
    <row r="10" spans="1:12" ht="19" customHeight="1" x14ac:dyDescent="0.35">
      <c r="A10" s="108">
        <f t="shared" si="2"/>
        <v>8</v>
      </c>
      <c r="B10" s="167" t="s">
        <v>11</v>
      </c>
      <c r="C10" s="168" t="s">
        <v>12</v>
      </c>
      <c r="D10" s="109" t="s">
        <v>30</v>
      </c>
      <c r="E10" s="169">
        <v>6</v>
      </c>
      <c r="F10" s="170">
        <f>E10/$E$18</f>
        <v>0.33333333333333331</v>
      </c>
      <c r="G10" s="171">
        <v>4</v>
      </c>
      <c r="H10" s="161">
        <f>G10/SUM($G$10:$G$17)</f>
        <v>0.25</v>
      </c>
      <c r="I10" s="113">
        <v>5</v>
      </c>
      <c r="J10" s="114">
        <f>I10/SUM(I10:I11)</f>
        <v>0.41666666666666669</v>
      </c>
      <c r="K10" s="115">
        <f>$F$10*$H$10*J10*100</f>
        <v>3.4722222222222223</v>
      </c>
    </row>
    <row r="11" spans="1:12" ht="19" customHeight="1" x14ac:dyDescent="0.35">
      <c r="A11" s="108">
        <f t="shared" si="2"/>
        <v>9</v>
      </c>
      <c r="B11" s="167"/>
      <c r="C11" s="168"/>
      <c r="D11" s="109" t="s">
        <v>67</v>
      </c>
      <c r="E11" s="169"/>
      <c r="F11" s="170"/>
      <c r="G11" s="171"/>
      <c r="H11" s="161"/>
      <c r="I11" s="113">
        <v>7</v>
      </c>
      <c r="J11" s="114">
        <f>I11/SUM(I10:I11)</f>
        <v>0.58333333333333337</v>
      </c>
      <c r="K11" s="115">
        <f>$F$10*$H$10*J11*100</f>
        <v>4.8611111111111116</v>
      </c>
    </row>
    <row r="12" spans="1:12" ht="19" customHeight="1" x14ac:dyDescent="0.35">
      <c r="A12" s="108">
        <f t="shared" si="2"/>
        <v>10</v>
      </c>
      <c r="B12" s="167"/>
      <c r="C12" s="168" t="s">
        <v>29</v>
      </c>
      <c r="D12" s="110" t="s">
        <v>114</v>
      </c>
      <c r="E12" s="169"/>
      <c r="F12" s="170"/>
      <c r="G12" s="171">
        <v>4</v>
      </c>
      <c r="H12" s="161">
        <f>G12/SUM($G$10:$G$17)</f>
        <v>0.25</v>
      </c>
      <c r="I12" s="113">
        <v>5</v>
      </c>
      <c r="J12" s="114">
        <f>I12/SUM(I12:I13)</f>
        <v>0.5</v>
      </c>
      <c r="K12" s="118">
        <f>$F$10*$H$12*J12*100</f>
        <v>4.1666666666666661</v>
      </c>
    </row>
    <row r="13" spans="1:12" ht="19" customHeight="1" x14ac:dyDescent="0.35">
      <c r="A13" s="108">
        <f t="shared" si="2"/>
        <v>11</v>
      </c>
      <c r="B13" s="167"/>
      <c r="C13" s="168"/>
      <c r="D13" s="110" t="s">
        <v>115</v>
      </c>
      <c r="E13" s="169"/>
      <c r="F13" s="170"/>
      <c r="G13" s="171"/>
      <c r="H13" s="161"/>
      <c r="I13" s="113">
        <v>5</v>
      </c>
      <c r="J13" s="114">
        <f>I13/SUM(I12:I13)</f>
        <v>0.5</v>
      </c>
      <c r="K13" s="118">
        <f>$F$10*$H$12*J13*100</f>
        <v>4.1666666666666661</v>
      </c>
    </row>
    <row r="14" spans="1:12" ht="19" customHeight="1" x14ac:dyDescent="0.35">
      <c r="A14" s="108">
        <f t="shared" si="2"/>
        <v>12</v>
      </c>
      <c r="B14" s="167"/>
      <c r="C14" s="168" t="s">
        <v>15</v>
      </c>
      <c r="D14" s="109" t="s">
        <v>16</v>
      </c>
      <c r="E14" s="169"/>
      <c r="F14" s="170"/>
      <c r="G14" s="171">
        <v>7</v>
      </c>
      <c r="H14" s="161">
        <f>G14/SUM(G10:G17)</f>
        <v>0.4375</v>
      </c>
      <c r="I14" s="113">
        <v>7</v>
      </c>
      <c r="J14" s="114">
        <f>I14/SUM($I$14:$I$16)</f>
        <v>0.41176470588235292</v>
      </c>
      <c r="K14" s="115">
        <f>$F$10*$H$14*J14*100</f>
        <v>6.0049019607843128</v>
      </c>
    </row>
    <row r="15" spans="1:12" ht="19" customHeight="1" x14ac:dyDescent="0.35">
      <c r="A15" s="108">
        <f t="shared" si="2"/>
        <v>13</v>
      </c>
      <c r="B15" s="167"/>
      <c r="C15" s="168"/>
      <c r="D15" s="109" t="s">
        <v>94</v>
      </c>
      <c r="E15" s="169"/>
      <c r="F15" s="170"/>
      <c r="G15" s="171"/>
      <c r="H15" s="161"/>
      <c r="I15" s="113">
        <v>5</v>
      </c>
      <c r="J15" s="114">
        <f t="shared" ref="J15:J16" si="3">I15/SUM($I$14:$I$16)</f>
        <v>0.29411764705882354</v>
      </c>
      <c r="K15" s="115">
        <f t="shared" ref="K15:K16" si="4">$F$10*$H$14*J15*100</f>
        <v>4.2892156862745088</v>
      </c>
    </row>
    <row r="16" spans="1:12" ht="19" customHeight="1" x14ac:dyDescent="0.35">
      <c r="A16" s="108">
        <f t="shared" si="2"/>
        <v>14</v>
      </c>
      <c r="B16" s="167"/>
      <c r="C16" s="168"/>
      <c r="D16" s="111" t="s">
        <v>117</v>
      </c>
      <c r="E16" s="169"/>
      <c r="F16" s="170"/>
      <c r="G16" s="171"/>
      <c r="H16" s="161"/>
      <c r="I16" s="113">
        <v>5</v>
      </c>
      <c r="J16" s="114">
        <f t="shared" si="3"/>
        <v>0.29411764705882354</v>
      </c>
      <c r="K16" s="115">
        <f t="shared" si="4"/>
        <v>4.2892156862745088</v>
      </c>
    </row>
    <row r="17" spans="1:11" ht="19" customHeight="1" x14ac:dyDescent="0.35">
      <c r="A17" s="108">
        <f t="shared" si="2"/>
        <v>15</v>
      </c>
      <c r="B17" s="167"/>
      <c r="C17" s="109" t="s">
        <v>17</v>
      </c>
      <c r="D17" s="109"/>
      <c r="E17" s="169"/>
      <c r="F17" s="170"/>
      <c r="G17" s="112">
        <v>1</v>
      </c>
      <c r="H17" s="116">
        <f>G17/SUM($G$10:$G$17)</f>
        <v>6.25E-2</v>
      </c>
      <c r="I17" s="117"/>
      <c r="J17" s="117"/>
      <c r="K17" s="115">
        <f>+F10*H17*100</f>
        <v>2.083333333333333</v>
      </c>
    </row>
    <row r="18" spans="1:11" x14ac:dyDescent="0.35">
      <c r="E18" s="86">
        <f>SUM(E3:E17)</f>
        <v>18</v>
      </c>
      <c r="F18" s="87">
        <f>SUM(F3:F17)</f>
        <v>1</v>
      </c>
      <c r="K18" s="86">
        <f>SUM(K3:K17)</f>
        <v>99.999999999999986</v>
      </c>
    </row>
    <row r="19" spans="1:11" x14ac:dyDescent="0.35">
      <c r="G19" s="88">
        <v>1</v>
      </c>
      <c r="H19" s="86">
        <f>SUM(H3:H8)</f>
        <v>1</v>
      </c>
      <c r="I19" s="82" t="s">
        <v>27</v>
      </c>
      <c r="J19" s="86">
        <f>SUM(J10:J11)</f>
        <v>1</v>
      </c>
    </row>
    <row r="20" spans="1:11" x14ac:dyDescent="0.35">
      <c r="G20" s="82"/>
      <c r="H20" s="82"/>
      <c r="I20" s="90" t="s">
        <v>108</v>
      </c>
      <c r="J20" s="89">
        <f>SUM(J12:J13)</f>
        <v>1</v>
      </c>
    </row>
    <row r="21" spans="1:11" x14ac:dyDescent="0.35">
      <c r="G21" s="88">
        <v>3</v>
      </c>
      <c r="H21" s="86">
        <f>SUM(H10:H17)</f>
        <v>1</v>
      </c>
      <c r="I21" s="82" t="s">
        <v>28</v>
      </c>
      <c r="J21" s="89">
        <f>SUM(J14:J16)</f>
        <v>1</v>
      </c>
    </row>
  </sheetData>
  <mergeCells count="23">
    <mergeCell ref="K1:K2"/>
    <mergeCell ref="B3:B8"/>
    <mergeCell ref="E3:E8"/>
    <mergeCell ref="F3:F8"/>
    <mergeCell ref="B10:B17"/>
    <mergeCell ref="C10:C11"/>
    <mergeCell ref="E10:E17"/>
    <mergeCell ref="F10:F17"/>
    <mergeCell ref="G10:G11"/>
    <mergeCell ref="G1:H2"/>
    <mergeCell ref="H10:H11"/>
    <mergeCell ref="I1:J2"/>
    <mergeCell ref="C12:C13"/>
    <mergeCell ref="C14:C16"/>
    <mergeCell ref="G14:G16"/>
    <mergeCell ref="G12:G13"/>
    <mergeCell ref="H12:H13"/>
    <mergeCell ref="H14:H16"/>
    <mergeCell ref="A1:A2"/>
    <mergeCell ref="B1:B2"/>
    <mergeCell ref="C1:C2"/>
    <mergeCell ref="D1:D2"/>
    <mergeCell ref="E1:F2"/>
  </mergeCells>
  <conditionalFormatting sqref="B3 B1:D1">
    <cfRule type="cellIs" dxfId="20" priority="12" operator="equal">
      <formula>"Tidak dinilai"</formula>
    </cfRule>
  </conditionalFormatting>
  <conditionalFormatting sqref="D4">
    <cfRule type="cellIs" dxfId="19" priority="10" operator="equal">
      <formula>"Tidak dinilai"</formula>
    </cfRule>
  </conditionalFormatting>
  <conditionalFormatting sqref="D3">
    <cfRule type="cellIs" dxfId="18" priority="11" operator="equal">
      <formula>"Tidak dinilai"</formula>
    </cfRule>
  </conditionalFormatting>
  <conditionalFormatting sqref="D9">
    <cfRule type="cellIs" dxfId="17" priority="5" operator="equal">
      <formula>"Tidak dinilai"</formula>
    </cfRule>
  </conditionalFormatting>
  <conditionalFormatting sqref="D6">
    <cfRule type="cellIs" dxfId="16" priority="8" operator="equal">
      <formula>"Tidak dinilai"</formula>
    </cfRule>
  </conditionalFormatting>
  <conditionalFormatting sqref="D5">
    <cfRule type="cellIs" dxfId="15" priority="9" operator="equal">
      <formula>"Tidak dinilai"</formula>
    </cfRule>
  </conditionalFormatting>
  <conditionalFormatting sqref="D7">
    <cfRule type="cellIs" dxfId="14" priority="7" operator="equal">
      <formula>"Tidak dinilai"</formula>
    </cfRule>
  </conditionalFormatting>
  <conditionalFormatting sqref="D8">
    <cfRule type="cellIs" dxfId="13" priority="6" operator="equal">
      <formula>"Tidak dinilai"</formula>
    </cfRule>
  </conditionalFormatting>
  <conditionalFormatting sqref="A1">
    <cfRule type="cellIs" dxfId="12" priority="4" operator="equal">
      <formula>"Tidak dinilai"</formula>
    </cfRule>
  </conditionalFormatting>
  <conditionalFormatting sqref="E1">
    <cfRule type="cellIs" dxfId="11" priority="3" operator="equal">
      <formula>"Tidak dinilai"</formula>
    </cfRule>
  </conditionalFormatting>
  <conditionalFormatting sqref="G1">
    <cfRule type="cellIs" dxfId="10" priority="2" operator="equal">
      <formula>"Tidak dinilai"</formula>
    </cfRule>
  </conditionalFormatting>
  <conditionalFormatting sqref="I1">
    <cfRule type="cellIs" dxfId="9" priority="1" operator="equal">
      <formula>"Tidak dinilai"</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sqref="A1:A2"/>
    </sheetView>
  </sheetViews>
  <sheetFormatPr defaultColWidth="8.90625" defaultRowHeight="18" x14ac:dyDescent="0.35"/>
  <cols>
    <col min="1" max="1" width="9.453125" style="27" customWidth="1"/>
    <col min="2" max="2" width="20.54296875" style="28" customWidth="1"/>
    <col min="3" max="3" width="68" style="4" customWidth="1"/>
    <col min="4" max="4" width="65" style="4" customWidth="1"/>
    <col min="5" max="6" width="6.1796875" style="1" customWidth="1"/>
    <col min="7" max="8" width="6.1796875" style="56" customWidth="1"/>
    <col min="9" max="10" width="6.1796875" style="1" customWidth="1"/>
    <col min="11" max="11" width="9" style="1" customWidth="1"/>
    <col min="12" max="12" width="8.90625" style="1"/>
    <col min="13" max="13" width="10.08984375" style="1" bestFit="1" customWidth="1"/>
    <col min="14" max="16384" width="8.90625" style="1"/>
  </cols>
  <sheetData>
    <row r="1" spans="1:13" ht="14" x14ac:dyDescent="0.35">
      <c r="A1" s="162" t="s">
        <v>18</v>
      </c>
      <c r="B1" s="199" t="s">
        <v>2</v>
      </c>
      <c r="C1" s="201" t="s">
        <v>0</v>
      </c>
      <c r="D1" s="202" t="s">
        <v>20</v>
      </c>
      <c r="E1" s="204" t="s">
        <v>23</v>
      </c>
      <c r="F1" s="205"/>
      <c r="G1" s="204" t="s">
        <v>24</v>
      </c>
      <c r="H1" s="205"/>
      <c r="I1" s="204" t="s">
        <v>25</v>
      </c>
      <c r="J1" s="205"/>
      <c r="K1" s="205" t="s">
        <v>26</v>
      </c>
    </row>
    <row r="2" spans="1:13" s="4" customFormat="1" ht="15.5" x14ac:dyDescent="0.35">
      <c r="A2" s="198"/>
      <c r="B2" s="200"/>
      <c r="C2" s="155"/>
      <c r="D2" s="203"/>
      <c r="E2" s="206"/>
      <c r="F2" s="207"/>
      <c r="G2" s="206"/>
      <c r="H2" s="207"/>
      <c r="I2" s="206"/>
      <c r="J2" s="207"/>
      <c r="K2" s="207"/>
    </row>
    <row r="3" spans="1:13" ht="15.5" x14ac:dyDescent="0.35">
      <c r="A3" s="35">
        <v>1</v>
      </c>
      <c r="B3" s="208" t="s">
        <v>9</v>
      </c>
      <c r="C3" s="36" t="s">
        <v>96</v>
      </c>
      <c r="D3" s="37"/>
      <c r="E3" s="133">
        <v>9</v>
      </c>
      <c r="F3" s="209">
        <f>E3/$E$19</f>
        <v>0.5</v>
      </c>
      <c r="G3" s="23">
        <v>4</v>
      </c>
      <c r="H3" s="38">
        <f>G3/(SUM($G$3:$G$7))</f>
        <v>0.14285714285714285</v>
      </c>
      <c r="I3" s="39"/>
      <c r="J3" s="40"/>
      <c r="K3" s="41">
        <f>$F$3*H3*100</f>
        <v>7.1428571428571423</v>
      </c>
      <c r="L3" s="4"/>
      <c r="M3" s="4"/>
    </row>
    <row r="4" spans="1:13" ht="15.5" x14ac:dyDescent="0.35">
      <c r="A4" s="35">
        <f>A3+1</f>
        <v>2</v>
      </c>
      <c r="B4" s="208"/>
      <c r="C4" s="36" t="s">
        <v>97</v>
      </c>
      <c r="D4" s="37"/>
      <c r="E4" s="133"/>
      <c r="F4" s="209"/>
      <c r="G4" s="23">
        <v>4</v>
      </c>
      <c r="H4" s="38">
        <f>G4/(SUM($G$3:$G$7))</f>
        <v>0.14285714285714285</v>
      </c>
      <c r="I4" s="39"/>
      <c r="J4" s="40"/>
      <c r="K4" s="41">
        <f t="shared" ref="K4:K7" si="0">$F$3*H4*100</f>
        <v>7.1428571428571423</v>
      </c>
      <c r="L4" s="4"/>
      <c r="M4" s="4"/>
    </row>
    <row r="5" spans="1:13" ht="15.5" x14ac:dyDescent="0.35">
      <c r="A5" s="35">
        <f t="shared" ref="A5:A18" si="1">A4+1</f>
        <v>3</v>
      </c>
      <c r="B5" s="208"/>
      <c r="C5" s="36" t="s">
        <v>98</v>
      </c>
      <c r="D5" s="37"/>
      <c r="E5" s="133"/>
      <c r="F5" s="209"/>
      <c r="G5" s="23">
        <v>8</v>
      </c>
      <c r="H5" s="38">
        <f>G5/(SUM($G$3:$G$7))</f>
        <v>0.2857142857142857</v>
      </c>
      <c r="I5" s="39"/>
      <c r="J5" s="40"/>
      <c r="K5" s="41">
        <f t="shared" si="0"/>
        <v>14.285714285714285</v>
      </c>
      <c r="L5" s="4"/>
      <c r="M5" s="4"/>
    </row>
    <row r="6" spans="1:13" ht="15.5" x14ac:dyDescent="0.35">
      <c r="A6" s="35">
        <f t="shared" si="1"/>
        <v>4</v>
      </c>
      <c r="B6" s="208"/>
      <c r="C6" s="74" t="s">
        <v>99</v>
      </c>
      <c r="D6" s="42"/>
      <c r="E6" s="133"/>
      <c r="F6" s="209"/>
      <c r="G6" s="53">
        <v>7</v>
      </c>
      <c r="H6" s="75">
        <f>G6/(SUM($G$3:$G$7))</f>
        <v>0.25</v>
      </c>
      <c r="I6" s="35"/>
      <c r="J6" s="38"/>
      <c r="K6" s="41">
        <f t="shared" si="0"/>
        <v>12.5</v>
      </c>
      <c r="L6" s="4"/>
      <c r="M6" s="4"/>
    </row>
    <row r="7" spans="1:13" ht="15.5" x14ac:dyDescent="0.35">
      <c r="A7" s="35">
        <f t="shared" si="1"/>
        <v>5</v>
      </c>
      <c r="B7" s="208"/>
      <c r="C7" s="36" t="s">
        <v>100</v>
      </c>
      <c r="D7" s="42"/>
      <c r="E7" s="133"/>
      <c r="F7" s="209"/>
      <c r="G7" s="43">
        <v>5</v>
      </c>
      <c r="H7" s="38">
        <f>G7/(SUM($G$3:$G$7))</f>
        <v>0.17857142857142858</v>
      </c>
      <c r="I7" s="35"/>
      <c r="J7" s="38"/>
      <c r="K7" s="41">
        <f t="shared" si="0"/>
        <v>8.9285714285714288</v>
      </c>
      <c r="L7" s="4"/>
      <c r="M7" s="4"/>
    </row>
    <row r="8" spans="1:13" ht="18" customHeight="1" x14ac:dyDescent="0.35">
      <c r="A8" s="35">
        <f t="shared" si="1"/>
        <v>6</v>
      </c>
      <c r="B8" s="172" t="s">
        <v>10</v>
      </c>
      <c r="C8" s="44" t="s">
        <v>101</v>
      </c>
      <c r="D8" s="45"/>
      <c r="E8" s="178">
        <v>3</v>
      </c>
      <c r="F8" s="180">
        <f>E8/$E$19</f>
        <v>0.16666666666666666</v>
      </c>
      <c r="G8" s="46">
        <v>5</v>
      </c>
      <c r="H8" s="47">
        <f>G8/SUM($G$8:$G$9)</f>
        <v>0.5</v>
      </c>
      <c r="I8" s="48"/>
      <c r="J8" s="49"/>
      <c r="K8" s="129">
        <f>$F$8*H8*100</f>
        <v>8.3333333333333321</v>
      </c>
      <c r="L8" s="4"/>
      <c r="M8" s="4"/>
    </row>
    <row r="9" spans="1:13" ht="18.649999999999999" customHeight="1" thickBot="1" x14ac:dyDescent="0.4">
      <c r="A9" s="35">
        <f t="shared" si="1"/>
        <v>7</v>
      </c>
      <c r="B9" s="173"/>
      <c r="C9" s="58" t="s">
        <v>102</v>
      </c>
      <c r="D9" s="59"/>
      <c r="E9" s="179"/>
      <c r="F9" s="181"/>
      <c r="G9" s="50">
        <v>5</v>
      </c>
      <c r="H9" s="60">
        <f>G9/SUM($G$8:$G$9)</f>
        <v>0.5</v>
      </c>
      <c r="I9" s="61"/>
      <c r="J9" s="62"/>
      <c r="K9" s="130">
        <f>$F$8*H9*100</f>
        <v>8.3333333333333321</v>
      </c>
      <c r="L9" s="4"/>
      <c r="M9" s="4"/>
    </row>
    <row r="10" spans="1:13" ht="15.5" x14ac:dyDescent="0.35">
      <c r="A10" s="35">
        <f t="shared" si="1"/>
        <v>8</v>
      </c>
      <c r="B10" s="185" t="s">
        <v>11</v>
      </c>
      <c r="C10" s="189" t="s">
        <v>103</v>
      </c>
      <c r="D10" s="63" t="s">
        <v>104</v>
      </c>
      <c r="E10" s="191">
        <v>6</v>
      </c>
      <c r="F10" s="194">
        <f>E10/$E$19</f>
        <v>0.33333333333333331</v>
      </c>
      <c r="G10" s="197">
        <v>4</v>
      </c>
      <c r="H10" s="177">
        <f>G10/SUM($G$10:$G$18)</f>
        <v>0.21052631578947367</v>
      </c>
      <c r="I10" s="64">
        <v>5</v>
      </c>
      <c r="J10" s="65">
        <f>I10/SUM($I$10:$I$11)</f>
        <v>0.41666666666666669</v>
      </c>
      <c r="K10" s="66">
        <f>$F$10*$H$10*J10*100</f>
        <v>2.9239766081871341</v>
      </c>
      <c r="L10" s="4"/>
      <c r="M10" s="4"/>
    </row>
    <row r="11" spans="1:13" ht="15.5" x14ac:dyDescent="0.35">
      <c r="A11" s="35">
        <f t="shared" si="1"/>
        <v>9</v>
      </c>
      <c r="B11" s="186"/>
      <c r="C11" s="190"/>
      <c r="D11" s="51" t="s">
        <v>67</v>
      </c>
      <c r="E11" s="133"/>
      <c r="F11" s="195"/>
      <c r="G11" s="157"/>
      <c r="H11" s="175"/>
      <c r="I11" s="24">
        <v>7</v>
      </c>
      <c r="J11" s="52">
        <f>I11/SUM($I$10:$I$11)</f>
        <v>0.58333333333333337</v>
      </c>
      <c r="K11" s="67">
        <f>$F$10*$H$10*J11*100</f>
        <v>4.0935672514619883</v>
      </c>
      <c r="L11" s="4"/>
      <c r="M11" s="4"/>
    </row>
    <row r="12" spans="1:13" ht="15.5" x14ac:dyDescent="0.35">
      <c r="A12" s="35">
        <f t="shared" si="1"/>
        <v>10</v>
      </c>
      <c r="B12" s="186"/>
      <c r="C12" s="182" t="s">
        <v>105</v>
      </c>
      <c r="D12" s="51" t="s">
        <v>119</v>
      </c>
      <c r="E12" s="133"/>
      <c r="F12" s="195"/>
      <c r="G12" s="155">
        <v>7</v>
      </c>
      <c r="H12" s="174">
        <f>G12/SUM($G$10:$G$18)</f>
        <v>0.36842105263157893</v>
      </c>
      <c r="I12" s="24">
        <v>5</v>
      </c>
      <c r="J12" s="52">
        <f>I12/SUM($I$12:$I$13)</f>
        <v>0.5</v>
      </c>
      <c r="K12" s="128">
        <f>$F$10*$H$12*J12*100</f>
        <v>6.140350877192982</v>
      </c>
      <c r="L12" s="4"/>
      <c r="M12" s="4"/>
    </row>
    <row r="13" spans="1:13" ht="15.5" x14ac:dyDescent="0.35">
      <c r="A13" s="35">
        <f t="shared" si="1"/>
        <v>11</v>
      </c>
      <c r="B13" s="186"/>
      <c r="C13" s="183"/>
      <c r="D13" s="51" t="s">
        <v>120</v>
      </c>
      <c r="E13" s="133"/>
      <c r="F13" s="195"/>
      <c r="G13" s="157"/>
      <c r="H13" s="175"/>
      <c r="I13" s="24">
        <v>5</v>
      </c>
      <c r="J13" s="79">
        <f>I13/SUM($I$12:$I$13)</f>
        <v>0.5</v>
      </c>
      <c r="K13" s="128">
        <f>$F$10*$H$12*J13*100</f>
        <v>6.140350877192982</v>
      </c>
      <c r="L13" s="4"/>
      <c r="M13" s="4"/>
    </row>
    <row r="14" spans="1:13" ht="15.5" x14ac:dyDescent="0.35">
      <c r="A14" s="35">
        <f t="shared" si="1"/>
        <v>12</v>
      </c>
      <c r="B14" s="186"/>
      <c r="C14" s="182" t="s">
        <v>106</v>
      </c>
      <c r="D14" s="51" t="s">
        <v>16</v>
      </c>
      <c r="E14" s="133"/>
      <c r="F14" s="195"/>
      <c r="G14" s="155">
        <v>7</v>
      </c>
      <c r="H14" s="174">
        <f>G14/SUM($G$10:$G$18)</f>
        <v>0.36842105263157893</v>
      </c>
      <c r="I14" s="24">
        <v>7</v>
      </c>
      <c r="J14" s="52">
        <f>I14/SUM($I$14:$I$17)</f>
        <v>0.31818181818181818</v>
      </c>
      <c r="K14" s="67">
        <f>$F$10*$H$14*J14*100</f>
        <v>3.9074960127591707</v>
      </c>
      <c r="L14" s="4"/>
      <c r="M14" s="4"/>
    </row>
    <row r="15" spans="1:13" ht="15.5" x14ac:dyDescent="0.35">
      <c r="A15" s="35">
        <f t="shared" si="1"/>
        <v>13</v>
      </c>
      <c r="B15" s="186"/>
      <c r="C15" s="184"/>
      <c r="D15" s="51" t="s">
        <v>85</v>
      </c>
      <c r="E15" s="133"/>
      <c r="F15" s="195"/>
      <c r="G15" s="156"/>
      <c r="H15" s="176"/>
      <c r="I15" s="24">
        <v>5</v>
      </c>
      <c r="J15" s="79">
        <f t="shared" ref="J15:J16" si="2">I15/SUM($I$14:$I$17)</f>
        <v>0.22727272727272727</v>
      </c>
      <c r="K15" s="67">
        <f t="shared" ref="K15:K17" si="3">$F$10*$H$14*J15*100</f>
        <v>2.7910685805422646</v>
      </c>
      <c r="L15" s="4"/>
      <c r="M15" s="4"/>
    </row>
    <row r="16" spans="1:13" ht="15.5" x14ac:dyDescent="0.35">
      <c r="A16" s="35">
        <f t="shared" si="1"/>
        <v>14</v>
      </c>
      <c r="B16" s="186"/>
      <c r="C16" s="184"/>
      <c r="D16" s="51" t="s">
        <v>111</v>
      </c>
      <c r="E16" s="133"/>
      <c r="F16" s="195"/>
      <c r="G16" s="156"/>
      <c r="H16" s="176"/>
      <c r="I16" s="24">
        <v>5</v>
      </c>
      <c r="J16" s="79">
        <f t="shared" si="2"/>
        <v>0.22727272727272727</v>
      </c>
      <c r="K16" s="67">
        <f t="shared" si="3"/>
        <v>2.7910685805422646</v>
      </c>
      <c r="L16" s="4"/>
      <c r="M16" s="4"/>
    </row>
    <row r="17" spans="1:13" ht="15.5" x14ac:dyDescent="0.35">
      <c r="A17" s="35">
        <f t="shared" si="1"/>
        <v>15</v>
      </c>
      <c r="B17" s="187"/>
      <c r="C17" s="183"/>
      <c r="D17" s="81" t="s">
        <v>118</v>
      </c>
      <c r="E17" s="192"/>
      <c r="F17" s="174"/>
      <c r="G17" s="157"/>
      <c r="H17" s="175"/>
      <c r="I17" s="77">
        <v>5</v>
      </c>
      <c r="J17" s="79">
        <f>I17/SUM($I$14:$I$17)</f>
        <v>0.22727272727272727</v>
      </c>
      <c r="K17" s="67">
        <f t="shared" si="3"/>
        <v>2.7910685805422646</v>
      </c>
      <c r="L17" s="4"/>
      <c r="M17" s="4"/>
    </row>
    <row r="18" spans="1:13" ht="16" thickBot="1" x14ac:dyDescent="0.4">
      <c r="A18" s="35">
        <f t="shared" si="1"/>
        <v>16</v>
      </c>
      <c r="B18" s="188"/>
      <c r="C18" s="68" t="s">
        <v>107</v>
      </c>
      <c r="D18" s="68"/>
      <c r="E18" s="193"/>
      <c r="F18" s="196"/>
      <c r="G18" s="69">
        <v>1</v>
      </c>
      <c r="H18" s="70">
        <f>G18/SUM($G$10:$G$18)</f>
        <v>5.2631578947368418E-2</v>
      </c>
      <c r="I18" s="71"/>
      <c r="J18" s="72"/>
      <c r="K18" s="73">
        <f>+F10*H18*100</f>
        <v>1.7543859649122806</v>
      </c>
      <c r="L18" s="4"/>
      <c r="M18" s="4"/>
    </row>
    <row r="19" spans="1:13" x14ac:dyDescent="0.35">
      <c r="E19" s="54">
        <f>SUM(E3:E18)</f>
        <v>18</v>
      </c>
      <c r="F19" s="55">
        <f>SUM(F3:F18)</f>
        <v>1</v>
      </c>
      <c r="K19" s="54">
        <f>SUM(K3:K18)</f>
        <v>99.999999999999972</v>
      </c>
      <c r="L19" s="4"/>
      <c r="M19" s="4"/>
    </row>
    <row r="20" spans="1:13" x14ac:dyDescent="0.35">
      <c r="G20" s="56">
        <v>1</v>
      </c>
      <c r="H20" s="57">
        <f>SUM(H3:H7)</f>
        <v>1</v>
      </c>
      <c r="I20" s="1" t="s">
        <v>27</v>
      </c>
      <c r="J20" s="57">
        <f>SUM(J10:J11)</f>
        <v>1</v>
      </c>
    </row>
    <row r="21" spans="1:13" x14ac:dyDescent="0.35">
      <c r="G21" s="56">
        <v>2</v>
      </c>
      <c r="H21" s="57">
        <f>SUM(H8:H9)</f>
        <v>1</v>
      </c>
      <c r="I21" s="1" t="s">
        <v>108</v>
      </c>
      <c r="J21" s="57">
        <f>SUM(J12:J13)</f>
        <v>1</v>
      </c>
    </row>
    <row r="22" spans="1:13" x14ac:dyDescent="0.35">
      <c r="G22" s="56">
        <v>3</v>
      </c>
      <c r="H22" s="57">
        <f>SUM(H10:H18)</f>
        <v>1</v>
      </c>
      <c r="I22" s="1" t="s">
        <v>28</v>
      </c>
      <c r="J22" s="57">
        <f>SUM(J14:J17)</f>
        <v>1</v>
      </c>
    </row>
    <row r="24" spans="1:13" x14ac:dyDescent="0.35">
      <c r="D24" s="4" t="s">
        <v>109</v>
      </c>
    </row>
  </sheetData>
  <mergeCells count="26">
    <mergeCell ref="I1:J2"/>
    <mergeCell ref="K1:K2"/>
    <mergeCell ref="B3:B7"/>
    <mergeCell ref="E3:E7"/>
    <mergeCell ref="F3:F7"/>
    <mergeCell ref="G1:H2"/>
    <mergeCell ref="A1:A2"/>
    <mergeCell ref="B1:B2"/>
    <mergeCell ref="C1:C2"/>
    <mergeCell ref="D1:D2"/>
    <mergeCell ref="E1:F2"/>
    <mergeCell ref="B8:B9"/>
    <mergeCell ref="G12:G13"/>
    <mergeCell ref="G14:G17"/>
    <mergeCell ref="H12:H13"/>
    <mergeCell ref="H14:H17"/>
    <mergeCell ref="H10:H11"/>
    <mergeCell ref="E8:E9"/>
    <mergeCell ref="F8:F9"/>
    <mergeCell ref="C12:C13"/>
    <mergeCell ref="C14:C17"/>
    <mergeCell ref="B10:B18"/>
    <mergeCell ref="C10:C11"/>
    <mergeCell ref="E10:E18"/>
    <mergeCell ref="F10:F18"/>
    <mergeCell ref="G10:G11"/>
  </mergeCells>
  <conditionalFormatting sqref="D6:D9">
    <cfRule type="cellIs" dxfId="8" priority="10" operator="equal">
      <formula>"Tidak dinilai"</formula>
    </cfRule>
  </conditionalFormatting>
  <conditionalFormatting sqref="D5">
    <cfRule type="cellIs" dxfId="7" priority="6" operator="equal">
      <formula>"Tidak dinilai"</formula>
    </cfRule>
  </conditionalFormatting>
  <conditionalFormatting sqref="B3 B1:D1">
    <cfRule type="cellIs" dxfId="6" priority="9" operator="equal">
      <formula>"Tidak dinilai"</formula>
    </cfRule>
  </conditionalFormatting>
  <conditionalFormatting sqref="D3">
    <cfRule type="cellIs" dxfId="5" priority="8" operator="equal">
      <formula>"Tidak dinilai"</formula>
    </cfRule>
  </conditionalFormatting>
  <conditionalFormatting sqref="E1">
    <cfRule type="cellIs" dxfId="4" priority="3" operator="equal">
      <formula>"Tidak dinilai"</formula>
    </cfRule>
  </conditionalFormatting>
  <conditionalFormatting sqref="G1">
    <cfRule type="cellIs" dxfId="3" priority="2" operator="equal">
      <formula>"Tidak dinilai"</formula>
    </cfRule>
  </conditionalFormatting>
  <conditionalFormatting sqref="I1">
    <cfRule type="cellIs" dxfId="2" priority="1" operator="equal">
      <formula>"Tidak dinilai"</formula>
    </cfRule>
  </conditionalFormatting>
  <conditionalFormatting sqref="D4">
    <cfRule type="cellIs" dxfId="1" priority="7" operator="equal">
      <formula>"Tidak dinilai"</formula>
    </cfRule>
  </conditionalFormatting>
  <conditionalFormatting sqref="A1">
    <cfRule type="cellIs" dxfId="0" priority="4" operator="equal">
      <formula>"Tidak dinilai"</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Matriks Perbandingan</vt:lpstr>
      <vt:lpstr>Sarjana-PSDKU</vt:lpstr>
      <vt:lpstr>Magister-PSDKU</vt:lpstr>
      <vt:lpstr>Bobot Sarjana PSDKU</vt:lpstr>
      <vt:lpstr>Bobot Magister PSDKU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2021-01-19T22:56:25Z</dcterms:modified>
</cp:coreProperties>
</file>