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aturan BAN-PT 3 2021 Pembukaan 5 Prodi Kesehatan\"/>
    </mc:Choice>
  </mc:AlternateContent>
  <bookViews>
    <workbookView xWindow="0" yWindow="0" windowWidth="23040" windowHeight="8810" firstSheet="1" activeTab="1"/>
  </bookViews>
  <sheets>
    <sheet name="Antar instrumen" sheetId="7" state="hidden" r:id="rId1"/>
    <sheet name="Matriks Penilaian" sheetId="13" r:id="rId2"/>
    <sheet name="Pembobotan" sheetId="1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8" l="1"/>
  <c r="J21" i="18"/>
  <c r="D20" i="18"/>
  <c r="D19" i="18"/>
  <c r="D18" i="18"/>
  <c r="D13" i="18"/>
  <c r="D12" i="18"/>
  <c r="D21" i="18"/>
  <c r="D22" i="18"/>
  <c r="E23" i="18" l="1"/>
  <c r="F4" i="18" s="1"/>
  <c r="J19" i="18"/>
  <c r="J20" i="18"/>
  <c r="J18" i="18"/>
  <c r="J13" i="18"/>
  <c r="J12" i="18"/>
  <c r="H12" i="18"/>
  <c r="H13" i="18"/>
  <c r="H14" i="18"/>
  <c r="H11" i="18"/>
  <c r="D16" i="18"/>
  <c r="D15" i="18"/>
  <c r="C18" i="18"/>
  <c r="C17" i="18"/>
  <c r="C15" i="18"/>
  <c r="A5" i="18"/>
  <c r="A6" i="18" s="1"/>
  <c r="A7" i="18" s="1"/>
  <c r="A8" i="18" s="1"/>
  <c r="A9" i="18" s="1"/>
  <c r="A10" i="18" s="1"/>
  <c r="C14" i="18"/>
  <c r="C12" i="18"/>
  <c r="C11" i="18"/>
  <c r="D8" i="18"/>
  <c r="D7" i="18"/>
  <c r="C10" i="18"/>
  <c r="C9" i="18"/>
  <c r="C7" i="18"/>
  <c r="C5" i="18"/>
  <c r="C6" i="18"/>
  <c r="C4" i="18"/>
  <c r="B15" i="18"/>
  <c r="B11" i="18"/>
  <c r="B4" i="18"/>
  <c r="H18" i="18" l="1"/>
  <c r="H17" i="18"/>
  <c r="J16" i="18"/>
  <c r="J15" i="18"/>
  <c r="H15" i="18"/>
  <c r="H10" i="18"/>
  <c r="H9" i="18"/>
  <c r="J8" i="18"/>
  <c r="J7" i="18"/>
  <c r="H7" i="18"/>
  <c r="H6" i="18"/>
  <c r="H5" i="18"/>
  <c r="H4" i="18"/>
  <c r="A6" i="13"/>
  <c r="A7" i="13" s="1"/>
  <c r="J23" i="18" l="1"/>
  <c r="K8" i="18"/>
  <c r="M8" i="18" s="1"/>
  <c r="K5" i="18"/>
  <c r="M5" i="18" s="1"/>
  <c r="K6" i="18"/>
  <c r="M6" i="18" s="1"/>
  <c r="K9" i="18"/>
  <c r="M9" i="18" s="1"/>
  <c r="K7" i="18"/>
  <c r="M7" i="18" s="1"/>
  <c r="K10" i="18"/>
  <c r="M10" i="18" s="1"/>
  <c r="H23" i="18"/>
  <c r="A11" i="18"/>
  <c r="A12" i="18" s="1"/>
  <c r="A13" i="18" s="1"/>
  <c r="A14" i="18" s="1"/>
  <c r="F11" i="18"/>
  <c r="A8" i="13"/>
  <c r="A9" i="13" s="1"/>
  <c r="A11" i="13" s="1"/>
  <c r="A12" i="13" s="1"/>
  <c r="A13" i="13" s="1"/>
  <c r="F15" i="18"/>
  <c r="K4" i="18"/>
  <c r="K21" i="18" l="1"/>
  <c r="M21" i="18" s="1"/>
  <c r="K22" i="18"/>
  <c r="M22" i="18" s="1"/>
  <c r="A14" i="13"/>
  <c r="A15" i="13" s="1"/>
  <c r="A16" i="13" s="1"/>
  <c r="A17" i="13" s="1"/>
  <c r="A18" i="13" s="1"/>
  <c r="A19" i="13" s="1"/>
  <c r="A20" i="13" s="1"/>
  <c r="A26" i="13" s="1"/>
  <c r="A27" i="13" s="1"/>
  <c r="A28" i="13" s="1"/>
  <c r="A29" i="13" s="1"/>
  <c r="M4" i="18"/>
  <c r="K17" i="18"/>
  <c r="M17" i="18" s="1"/>
  <c r="K16" i="18"/>
  <c r="M16" i="18" s="1"/>
  <c r="K20" i="18"/>
  <c r="M20" i="18" s="1"/>
  <c r="K15" i="18"/>
  <c r="M15" i="18" s="1"/>
  <c r="K19" i="18"/>
  <c r="M19" i="18" s="1"/>
  <c r="K11" i="18"/>
  <c r="M11" i="18" s="1"/>
  <c r="K13" i="18"/>
  <c r="M13" i="18" s="1"/>
  <c r="K12" i="18"/>
  <c r="M12" i="18" s="1"/>
  <c r="K14" i="18"/>
  <c r="M14" i="18" s="1"/>
  <c r="A15" i="18"/>
  <c r="A16" i="18" s="1"/>
  <c r="A17" i="18" s="1"/>
  <c r="A18" i="18" s="1"/>
  <c r="A19" i="18" s="1"/>
  <c r="A20" i="18" s="1"/>
  <c r="A21" i="18" s="1"/>
  <c r="A22" i="18" s="1"/>
  <c r="F23" i="18"/>
  <c r="K18" i="18"/>
  <c r="M18" i="18" s="1"/>
  <c r="K23" i="18" l="1"/>
  <c r="M23" i="18"/>
  <c r="A4" i="7"/>
  <c r="A5" i="7" s="1"/>
  <c r="A6" i="7" s="1"/>
  <c r="A7" i="7" s="1"/>
  <c r="A8" i="7" s="1"/>
  <c r="A9" i="7" s="1"/>
  <c r="A10" i="7" s="1"/>
  <c r="A11" i="7" s="1"/>
  <c r="A12" i="7" s="1"/>
  <c r="A13" i="7" s="1"/>
  <c r="A14" i="7" s="1"/>
  <c r="A15" i="7" s="1"/>
  <c r="A16" i="7" s="1"/>
  <c r="A17" i="7" s="1"/>
  <c r="A18" i="7" s="1"/>
  <c r="A19" i="7" l="1"/>
  <c r="A20" i="7" s="1"/>
  <c r="A21" i="7" s="1"/>
  <c r="A22" i="7" s="1"/>
  <c r="A23" i="7" s="1"/>
  <c r="A24" i="7" s="1"/>
  <c r="A25" i="7" s="1"/>
  <c r="A26" i="7" s="1"/>
</calcChain>
</file>

<file path=xl/sharedStrings.xml><?xml version="1.0" encoding="utf-8"?>
<sst xmlns="http://schemas.openxmlformats.org/spreadsheetml/2006/main" count="503" uniqueCount="246">
  <si>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</si>
  <si>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</si>
  <si>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</si>
  <si>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</si>
  <si>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</si>
  <si>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</si>
  <si>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</si>
  <si>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</si>
  <si>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</si>
  <si>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</si>
  <si>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</si>
  <si>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</si>
  <si>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</si>
  <si>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</si>
  <si>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</si>
  <si>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</si>
  <si>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</si>
  <si>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</si>
  <si>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</si>
  <si>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</si>
  <si>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</si>
  <si>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</si>
  <si>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</si>
  <si>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</si>
  <si>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</si>
  <si>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</si>
  <si>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3.2  Sistem Penjaminan Mutu</t>
  </si>
  <si>
    <t>3.2.2  Syarat kelulusan</t>
  </si>
  <si>
    <t>Pengusul menguraikan profil lulusan program studi yang berupa profesi atau jenis pekerjaan atau bentuk kerja lainnya dan  keterkaitan profil dengan keunggulan atau keunikan program studi</t>
  </si>
  <si>
    <t>Tidak ada datanya</t>
  </si>
  <si>
    <t>skor = nilai rerata</t>
  </si>
  <si>
    <t>a. Luas ruang kuliah per mahasiswa dan status kepemilikan yaitu SD = milik sendiri atau SW = sewa atau kontrak atau kerjasama</t>
  </si>
  <si>
    <t>Jumlah dan kualifikasi tenaga kependidikan</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</si>
  <si>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</si>
  <si>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</si>
  <si>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Kesesuaian susunan mata kuliah yang mencakup aspek : (1) keberadaan 4 mata kuliah wajib, (2) kesesuaian susunan mata kuliah untuk mencapai capaian pembelajaran, (3) urutan mata kuliah, dan (4) beban sks per semester wajar</t>
  </si>
  <si>
    <t>Level dan jumlah sasaran benchmarking dan mencakup aspek: (1) pengembangan keilmuan, (2) kajian capaian pembelajaran, dan (3) kurikulum program studi sejenis.</t>
  </si>
  <si>
    <t>Pengusul menguraikan profil lulusan program studi yang berupa profesi atau jenis pekerjaan atau bentuk kerja lainnya dilengkapi dengan (1) uraian ringkas seluruh profil, yang sesuai dengan program pendidikannya dan (2) keterkaitan profil dengan keunikan atau keunggulan prodi</t>
  </si>
  <si>
    <t xml:space="preserve">Hanya mengidentifikasi profil lulusan atau penjelasan mengenai profil lulusan tidak relevan </t>
  </si>
  <si>
    <t>Tidak mengidentifikasi profil lulusan</t>
  </si>
  <si>
    <t>UPPS telah melaksanakan SPMI yang memenuhi 5 aspek.</t>
  </si>
  <si>
    <t>UPPS telah melaksanakan SPMI yang memenuhi aspek nomor 1 sampai dengan 4.</t>
  </si>
  <si>
    <t>UPPS telah melaksanakan SPMI yang memenuhi aspek nomor 1 sampai dengan 3.</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</si>
  <si>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</si>
  <si>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</si>
  <si>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Pengusul menguraikan profil lulusan program studi yang berupa profesi atau jenis pekerjaan atau bentuk kerja lainnya dilengkapi dengan (1) uraian ringkas pada </t>
    </r>
    <r>
      <rPr>
        <b/>
        <sz val="12"/>
        <rFont val="Arial Narrow"/>
        <family val="2"/>
      </rPr>
      <t>sebagian</t>
    </r>
    <r>
      <rPr>
        <sz val="12"/>
        <rFont val="Arial Narrow"/>
        <family val="2"/>
      </rPr>
      <t xml:space="preserve"> profil yang sesuai dengan program pendidikannya dan (2) keterkaitan profil dengan keunikan atau keunggulan program studi.</t>
    </r>
  </si>
  <si>
    <t>Diploma III-Pendirian</t>
  </si>
  <si>
    <t>Sarjana Terapan-Pendirian</t>
  </si>
  <si>
    <t>Sarjana Terapan-Penambahan</t>
  </si>
  <si>
    <t>Diploma III-Penambahan</t>
  </si>
  <si>
    <t>Doktor Terapan-Penambahan</t>
  </si>
  <si>
    <t>Magister Terapan-Penambahan</t>
  </si>
  <si>
    <t>1.6  Substansi Praktikum/Praktik/Praktik Studio</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</si>
  <si>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</si>
  <si>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</si>
  <si>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</si>
  <si>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</si>
  <si>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</si>
  <si>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</si>
  <si>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</si>
  <si>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</si>
  <si>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</si>
  <si>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</si>
  <si>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</si>
  <si>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</si>
  <si>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</si>
  <si>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</si>
  <si>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</si>
  <si>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</si>
  <si>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</si>
  <si>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</si>
  <si>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</si>
  <si>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</si>
  <si>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</si>
  <si>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</si>
  <si>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</si>
  <si>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</si>
  <si>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</si>
  <si>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</si>
  <si>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</si>
  <si>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</si>
  <si>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</si>
  <si>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</si>
  <si>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</si>
  <si>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</si>
  <si>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</si>
  <si>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</si>
  <si>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</si>
  <si>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</si>
  <si>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</si>
  <si>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</si>
  <si>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</si>
  <si>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</si>
  <si>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Skor/Nilai</t>
  </si>
  <si>
    <t>Tidak ada nilai &lt; 2</t>
  </si>
  <si>
    <t>3.2.1  Rancangan Sistem Penjaminan Mutu Internal</t>
  </si>
  <si>
    <t>1.5.1 Susunan mata kuliah</t>
  </si>
  <si>
    <t>1.5.2 Pembelajaran yang dilaksanakan dalam bentuk praktikum/praktik/praktik bengkel/praktik studio/praktek lapang atau magang</t>
  </si>
  <si>
    <t>Jika PJP &lt; 50% maka skore = 8 x PJP</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</si>
  <si>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</si>
  <si>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</si>
  <si>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</si>
  <si>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</si>
  <si>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1.7 Rencana Pembelajaran Semester (RPS)</t>
  </si>
  <si>
    <t>1.4.1 Model rancangan pembelajaran</t>
  </si>
  <si>
    <t>1.4.2 Keterlibatan mitra kerjasama</t>
  </si>
  <si>
    <t>Proporsi jumlah jam pembelajaran praktikum/praktik/ praktik bengkel/praktik studio/praktik lapang atau magang terhadap total jam pembelajaran selama masa pendidikan</t>
  </si>
  <si>
    <t>JP = Jam pembelajaran praktikum, praktik studio, praktik bengkel, atau praktik lapangan, magang (termasuk KKN dan Tugas Akhir), JB = Jam pembelajaran total selama masa pendidikan.
PJP = (JP / JB) x 100%</t>
  </si>
  <si>
    <t>Substansi praktikum/praktik/praktik lapangan dll yang merupakan bagian dari mata kuliah/blok/modul tertentu yang diselenggarakan program studi</t>
  </si>
  <si>
    <t>Substansi praktik sesuai dengan nama praktikum/praktik/praktik lapangan dll, durasi, 40% dari durasi praktik dilaksanakan di mitra kerjasama atau teaching industry-nya</t>
  </si>
  <si>
    <t>Substansi praktik sesuai dengan nama praktikum/praktik/praktik lapangan dll, durasi, 30% dari durasi praktik dilaksanakan di mitra kerjasama atau teaching industry-nya</t>
  </si>
  <si>
    <t>Substansi praktik sesuai dengan nama praktikum/praktik/praktik lapangan dll, durasi, 20% dari durasi praktik dilaksanakan di mitra kerjasama atau teaching industry-nya</t>
  </si>
  <si>
    <t>Substansi praktik sesuai dengan nama praktikum/praktik/praktik lapangan dll, durasi, 10% dari durasi praktik dilaksanakan di mitra kerjasama atau teaching industry-nya</t>
  </si>
  <si>
    <t>Tidak ada yang diselenggarakan di mitra kerjasama atau teaching industry-nya</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</si>
  <si>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</si>
  <si>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</si>
  <si>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</si>
  <si>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</si>
  <si>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</si>
  <si>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</si>
  <si>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r>
      <t xml:space="preserve">Jika PJP </t>
    </r>
    <r>
      <rPr>
        <sz val="12"/>
        <rFont val="Calibri"/>
        <family val="2"/>
      </rPr>
      <t>≥</t>
    </r>
    <r>
      <rPr>
        <sz val="12"/>
        <rFont val="Arial Narrow"/>
        <family val="2"/>
      </rPr>
      <t xml:space="preserve"> 50%</t>
    </r>
  </si>
  <si>
    <t>2.1  Dosen tetap pada program studi yang diusulkan</t>
  </si>
  <si>
    <t>1.1  Keunggulan Program Studi.</t>
  </si>
  <si>
    <t xml:space="preserve">1.4  Struktur Kurikulum </t>
  </si>
  <si>
    <t>1.4.1 Susunan mata kuliah</t>
  </si>
  <si>
    <t>1.4.2 Pembelajaran yang dilaksanakan dalam bentuk praktikum/praktik</t>
  </si>
  <si>
    <t>1.5  Substansi Praktikum/Praktik</t>
  </si>
  <si>
    <t>1.6  Rencana Pembelajaran Semester (RPS)</t>
  </si>
  <si>
    <t>Status,  jumlah dan kualifikasi akademik dosen tetap</t>
  </si>
  <si>
    <t>2.  Sumber Daya Manusia (Dosen tetap, Pembimbing/Tutor/Preseptor, dan Tenaga kependidikan)</t>
  </si>
  <si>
    <t>2.3 Tenaga kependidikan</t>
  </si>
  <si>
    <t>3.3.2  Ruang pembelajaran khusus</t>
  </si>
  <si>
    <t>3.2  Sistem Penjaminan Mutu Internal</t>
  </si>
  <si>
    <t>3.3  Sarana, Prasarana, dan Wahana Praktik</t>
  </si>
  <si>
    <t>3.  Unit Pengelola Program Studi dan Ketersedian Sarana Prasarana serta Wahana Praktik</t>
  </si>
  <si>
    <t>3.3.3 Peralatan praktikum/praktik atau yang sejenisnya</t>
  </si>
  <si>
    <t>Tidak ada skor 0</t>
  </si>
  <si>
    <t>Rumusan capaian pembelajaran: (a) sesuai dengan profil lulusan, (b) deskripsi kompetensinya sesuai SN-Dikti yang mencakup 4 (empat) domain capaian pembelajaran dan sesuai level 7 (tujuh) KKNI, (3) relevan dengan keunikan atau keunggulan prodi, dan (4) mencantumkan paling sedikit SN Dikti sebagai rujukan</t>
  </si>
  <si>
    <t>Rumusan capaian pembelajaran: (a) sesuai dengan profil lulusan, (b) deskripsi kompetensinya sesuai SN-Dikti yang mencakup 4 (empat) domain capaian pembelajaran dan sesuai level 7 (tujuh) KKNI, dan (3) relevan dg keunggulan atau keunikan prodi</t>
  </si>
  <si>
    <t>Rumusan capaian pembelajaran tidak sesuai dengan SN Dikti atau level 7 (tujuh) KKNI</t>
  </si>
  <si>
    <t xml:space="preserve">Tidak mencantumkan/ mendeskripsikan capaian Pembelajaran atau rumusan capaian pembelajaran tidak sesuai dengan SN Dikti atau level 7 (tujuh) KKNI    </t>
  </si>
  <si>
    <t>Rumusan capaian pembelajaran program studi mengacu pada profil lulusan, merujuk pada deskripsi capaian pembelajaran SN-Dikti dan level 7 (tujuh) KKNI dan relevansinya dengan keunggulan atau keunikan program studi.</t>
  </si>
  <si>
    <t>Tidak ada RPS mata kuliah yang  memenuhi 9 (sembilan) komponen</t>
  </si>
  <si>
    <t>Asumsi Skor</t>
  </si>
  <si>
    <t>Nilai Akhir</t>
  </si>
  <si>
    <t>&gt;11 (sebelas) orang terdiri dari :
&gt;8 (delapan) orang bidang spesialis dari Bedah Mulut, Konservasi Gigi, Penyakit Mulut, Ortodonsia, Ilmu Kedokteran Gigi Anak, Periodonsia, Prostodonsia, dan Radiologi Kedokteran Gigi
&gt;3 (tiga) orang magister dari bidang biologi
oral, material kedokteran gigi, dan ilmu kesehatan gigi masyarakat
dan pencegahan.</t>
  </si>
  <si>
    <t>11 (sebelas) orang terdiri dari :
8 (delapan) orang bidang spesialis dari Bedah Mulut, Konservasi Gigi, Penyakit Mulut, Ortodonsia, Ilmu Kedokteran Gigi Anak, Periodonsia, Prostodonsia, dan Radiologi Kedokteran Gigi
3 (tiga) orang magister dari bidang biologi
oral, material kedokteran gigi, dan ilmu kesehatan gigi masyarakat
dan pencegahan.</t>
  </si>
  <si>
    <t>11 (sebelas) orang terdiri dari :
8 (delapan) orang bidang spesialis tetapi 2 atau lebih pada bidang yang sama
3 (tiga) orang magister dari bidang biologi
oral, material kedokteran gigi, dan ilmu kesehatan gigi masyarakat
dan pencegahan.</t>
  </si>
  <si>
    <t>2.2 Dosen pendidik klinik/tenaga pembimbing klinik/preseptor atau sebutan lain</t>
  </si>
  <si>
    <t>2.2.1 Kualifikasi dosen pendidik klinik/tenaga pembimbing klinik/preseptor atau sebutan lain</t>
  </si>
  <si>
    <t>2.2.2 Rasio dosen pendidik klinik/tenaga pembimbing klinik/preseptor atau sebutan lain dengan rencana mahasiswa</t>
  </si>
  <si>
    <t>Tersedia 50-74% ada dari jumlah laboratorium sesuai spesifikasi dalam kondisi baik, namun tidak mungkin digunakan di luar kegiatan praktikum terjadwal</t>
  </si>
  <si>
    <t>Tersedia 25-49% ada dari jumlah laboratorium sesuai spesifikasi dalam kondisi baik, sehingga kegiatan praktikum dilaksanakan kurang dari batas minimal</t>
  </si>
  <si>
    <t>3.3.4 Ketersediaan Rumah Sakit Gigi dan Mulut sebagai wahana pembelajaran klinik</t>
  </si>
  <si>
    <t xml:space="preserve"> </t>
  </si>
  <si>
    <t>3.3.5 Ketersediaan Wahana Pendidikan Primer</t>
  </si>
  <si>
    <t>Ketersediaan puskesmas dan/atau klinik pratama sebagai tempat pendidikan sesuai dengan kurikulum program pendidikan profesi dokter gigi</t>
  </si>
  <si>
    <t>Profesi atau jenis pekerjaan atau bentuk kerja lainnya. Profil lulusan dilengkapi dengan uraian ringkas kompetensi seluruh profil yang sesuai dengan program pendidikan profesi, dan keterkaitan profil tersebut dengan keunggulan atau keunikan program studi.</t>
  </si>
  <si>
    <t>c. Luas ruang dosen per dosen</t>
  </si>
  <si>
    <t>d. Luas ruang kantor per pegawai</t>
  </si>
  <si>
    <t>e. Luas perpustakaan</t>
  </si>
  <si>
    <t>b. Luas ruang diskusi  per mahasiswa</t>
  </si>
  <si>
    <t>Tersedia 100% ada dari jumlah laboratorium dan sesuai spesifikasi yang terawat dengan sangat baik, dan program studi memiliki akses yang sangat baik (memiliki fleksibilitas dalam menggunakannya di luar kegiatan praktikum terjadwal)</t>
  </si>
  <si>
    <t>Tersedia 75-99% ada dari jumlah laboratorium  sesuai spesifikasi dalam kondisi baik, dan program studi memiliki akses yang baik (masih memungkinkan menggunakannya di luar kegiatan praktikum terjadwal, walau terbatas)</t>
  </si>
  <si>
    <t>Tidak ada skor nol</t>
  </si>
  <si>
    <t>RSGM sebagai teaching hospital tempat praktik milik sendiri yang memenuhi empat indikator.</t>
  </si>
  <si>
    <t>RSGM sebagai teaching hospital tempat praktik milik sendiri yang memenuhi empat indikator, namun pembimbing klinik masih berkualifikasi Dokter Gigi (belum spesialis).</t>
  </si>
  <si>
    <t>RSGM sebagai teaching hospital tempat praktik masih berbentuk kerja sama dengan rumah sakit yang memenuhi empat indikator, namun pembimbing klinik masih berkualifikasi Dokter Gigi (belum spesialis), rasio pembimbing klinik dan mahasiswa 1 : &gt;5, serta dental unit tidak memadai.</t>
  </si>
  <si>
    <t>RSGM sebagai teaching hospital tempat praktik masih berbentuk kerja sama dengan rumah sakit yang memenuhi empat indikator, namun pembimbing klinik masih berkualifikasi Dokter Gigi (belum spesialis) serta rasio pembimbing klinik dan mahasiswa 1 : &gt;5.</t>
  </si>
  <si>
    <t>Terdapat 1 puskesmas atau klinik pratama yang digunakan untuk pendidikan.</t>
  </si>
  <si>
    <t>Terdapat 2 - 5 puskesmas atau klinik pratama yang digunakan untuk pendidikan.</t>
  </si>
  <si>
    <t>Terdapat &gt; 5 puskesmas atau klinik pratama yang digunakan untuk pendidikan.</t>
  </si>
  <si>
    <t>Tidak terdapat puskesmas atau klinik pratama yang digunakan untuk pendidikan.</t>
  </si>
  <si>
    <t>Jika KATP ≥ 30%, maka skor = 4.</t>
  </si>
  <si>
    <t>Jika KATP &lt; 30%, maka skor = 2 + (5 x KATP).</t>
  </si>
  <si>
    <t>Rasio dosen pembimbing klinik atau sebutan lain yang bidang keahliannya sesuai dengan bidang PS (RMD) . 
dengan rencana jumlah penerimaan mahasiswa setiap semester                  
Catatan: 
-Standar KKI (2006) untuk fase profesi 1:5
- Untuk fase profesi faktor perhitungan adalah dosen klinik total dan mahasiswa tahap profesi
-Setiap cabang ilmu minimal 1 (satu) dosen tetap meliputi 8 bidang ilmu: penyakit mulut, bedah mulut dan maxilofasial, konservasi gigi, prostodonti, ortodonti, periodonti, kedokteran gigi anak, radiologi kedokteran gigi.</t>
  </si>
  <si>
    <t>Rasio dosen pembimbing klinik  yang bidang keahliannya sesuai dengan bidang PS dengan rencana jumlah penerimaan mahasiswa                                1 : 6 - 10</t>
  </si>
  <si>
    <t>Rasio dosen pembimbing klinik  yang bidang keahliannya sesuai dengan bidang PS dengan rencana jumlah penerimaan mahasiswa                                             1 : 11 - 15</t>
  </si>
  <si>
    <t>Rasio dosen pembimbing klinik  yang bidang keahliannya sesuai dengan bidang PS dengan rencana jumlah penerimaan mahasiswa                                 1 : &gt; 15</t>
  </si>
  <si>
    <t>Unit pengelola memiliki tenaga kependidikan yang memenuhi tingkat kecukupan dan kualifikasi berdasarkan kebutuhan layanan program studi dalam pelaksanaan akademik dan fungsi unit pengelola dengan sangat baik</t>
  </si>
  <si>
    <t>Unit pengelola memiliki tenaga kependidikan yang memenuhi tingkat kecukupan dan kualifikasi berdasarkan kebutuhan layanan program studi dalam pelaksanaan akademik dan fungsi unit pengelola dengan baik</t>
  </si>
  <si>
    <t>Unit pengelola memiliki tenaga kependidikan yang memenuhi tingkat kecukupan dan kualifikasi berdasarkan kebutuhan layanan program studi dalam pelaksanaan akademik dan fungsi unit pengelola dengan cukup.</t>
  </si>
  <si>
    <t>Unit pengelola memiliki tenaga kependidikan yang memenuhi tingkat kecukupan dan kualifikasi berdasarkan kebutuhan layanan program studi dalam pelaksanaan akademik dan fungsi unit pengelola dengan kurang baik.</t>
  </si>
  <si>
    <t>Unit pengelola memiliki tenaga kependidikan yang tidak memenuhi tingkat kecukupan dan kualifikasi berdasarkan kebutuhan layanan program studi</t>
  </si>
  <si>
    <t>Tersedia ruang berupa laboratorium yang  harus disediakan dengan luas ruang yang memenuhi syarat gerak dan spesifikasi aktivitas praktikum dan didasarkan pada efektivitas keberlangsungan proses pembelajaran untuk capaian pembelajaran praktikum.
Ruang laboratorium Preklinik dan Praklinik meliputi : (1)Laboratorium Biologi Oral: (2)Laboratorium ITMKG : (3) Laboratorium RKG: (4) Ruang Tutorial: (5) Ruang Skill Lab serta  Ruang komputer (CBT Center) dan Ruang Ujian OSCE untuk mahasiswa berpraktik atau melakukan uji kompetensi pada Program Studi.
Catatan :
Definisi cukup adalah sarana dan prasarana dapat mengakomodasi paling sedikit 1/3 dari jumlah mahasiswa per angkatan (terbanyak).</t>
  </si>
  <si>
    <t>Tersedia peralatan laboratorium yang didasarkan pada efektivitas keberlangsungan proses pembelajaran untuk capaian pembelajaran praktikum.
Peralatan Laboratorium meliputi alat untuk:
1. Ilmu Kedokteran Dasar (Biomedik,Oral Biologi)
2. lmu Material Kedokteran Gigi (IMKG)
3. Ilmu Kedokteran Gigi Klinik (Skills Lab)
4. Ilmu Radiologi Ked Gigi (RKG)
5. Laboratorium Komputer/CBT dan Skill Lab/OSCE</t>
  </si>
  <si>
    <t>Tersedia 100% ada dari jumlah peralatan laboratorium dan sesuai spesifikasi yang terawat dengan sangat baik, milik sendiri, dan program studi memiliki akses yang sangat baik (memiliki fleksibilitas dalam menggunakannya di luar kegiatan praktikum terjadwal)</t>
  </si>
  <si>
    <t>Tersedia 75-99% ada dari jumlah peralatan laboratorium  sesuai spesifikasi dalam kondisi baik, sebagian milik sendiri, dan program studi memiliki akses yang baik (masih memungkinkan menggunakannya di luar kegiatan praktikum terjadwal, walau terbatas)</t>
  </si>
  <si>
    <t>Tersedia 50-74% ada dari jumlah peralatan laboratorium sesuai spesifikasi dalam kondisi baik, sebagian milik sendiri, namun tidak mungkin digunakan di luar kegiatan praktikum terjadwal</t>
  </si>
  <si>
    <t>Tersedia 25-49% ada dari jumlah peralatan laboratorium sesuai spesifikasi dalam kondisi baik, bukan milik sendiri, sehingga kegiatan praktikum dilaksanakan kurang dari batas minimal</t>
  </si>
  <si>
    <t>Ketersediaan RSGM yang sesuai dengan persyaratan teaching hospital dengan indikator:
1.Kualifikasi RSGM minimal tipe B
2. Mempunyai jumlah dental unit yg memadai untuk mahasiswa (1:2)
3. Ada pembimbing klinik maksimal rasio mahasiswa 1 : 5
4. Pembimbing klinik dengan kualifikasi spesialis kedokteran gigi sesuai bidangnya</t>
  </si>
  <si>
    <r>
      <t xml:space="preserve">Ketersediaan RPS </t>
    </r>
    <r>
      <rPr>
        <sz val="12"/>
        <rFont val="Arial Narrow"/>
        <family val="2"/>
      </rPr>
      <t>untuk 10 (sepuluh) mata kuliah penciri program studi sarjana 5 (lima) mata kuliah penciri program studi pendidikan profesi</t>
    </r>
    <r>
      <rPr>
        <sz val="12"/>
        <rFont val="Arial Narrow"/>
        <family val="2"/>
        <charset val="1"/>
      </rPr>
      <t xml:space="preserve">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r>
  </si>
  <si>
    <r>
      <t xml:space="preserve">Kualifikasi akademik dosen pembimbing klinik/tenaga pembimbing klinik/preseptor atau sebutan lain
</t>
    </r>
    <r>
      <rPr>
        <b/>
        <sz val="12"/>
        <rFont val="Arial Narrow"/>
        <family val="2"/>
      </rPr>
      <t>KATP</t>
    </r>
    <r>
      <rPr>
        <sz val="12"/>
        <rFont val="Arial Narrow"/>
        <family val="2"/>
      </rPr>
      <t xml:space="preserve"> = Persentase dosen pembimbing klinik/tenaga pembimbing klinik/preseptor atau sebutan lain yang berkualifikasi minimal Spesialis yang keahliannya sesuai dengan program studi.</t>
    </r>
  </si>
  <si>
    <r>
      <t xml:space="preserve">Rasio dosen pembimbing klinik  yang bidang keahliannya sesuai dengan bidang PS dengan rencana jumlah penerimaan mahasiswa                                            1 : </t>
    </r>
    <r>
      <rPr>
        <sz val="12"/>
        <rFont val="Calibri"/>
        <family val="2"/>
      </rPr>
      <t>≤ 5</t>
    </r>
  </si>
  <si>
    <r>
      <t>Kualifikasi dan kecukupan tenaga kependidikan pada UPPS berdasarkan jenis pekerjaannya (tenaga administrasi pendidikan, administrasi keuangan, teknologi informasi, perpustakaan, laboratorium dental, laboratorium biomedik, simulator denta, tenaga penunjang lain sesuai keperluan.administrasi, pustakawan, teknisi, dll.) dengan syarat :
1) kualifikasi minimum berpendidikan tenaga kependidikan diploma.
2) kecukupan jumlah laboran untuk mendukung proses pembelajaran sesuai dengan kebutuhan program studi. 
Penilaian kecukupan tidak hanya mempertimbangkan jumlah tenaga kependidikan namun keberadaan teknologi informasi dan komputer dalam proses administrasi dapat menjadi pertimbangan terhadap efektifitas pekerjaan dan kebutuhan akan tenaga kependidikan.</t>
    </r>
    <r>
      <rPr>
        <sz val="12"/>
        <rFont val="Arial Narrow"/>
        <family val="2"/>
        <charset val="1"/>
      </rPr>
      <t xml:space="preserve">
</t>
    </r>
  </si>
  <si>
    <r>
      <t xml:space="preserve">Level dan jumlah sasaran </t>
    </r>
    <r>
      <rPr>
        <i/>
        <sz val="12"/>
        <rFont val="Arial Narrow"/>
        <family val="2"/>
      </rPr>
      <t>benchmarking</t>
    </r>
    <r>
      <rPr>
        <sz val="12"/>
        <rFont val="Arial Narrow"/>
        <family val="2"/>
      </rPr>
      <t xml:space="preserve"> dan mencakup aspek: (1) pengembangan keilmuan, (2) kajian capaian pembelajaran, dan (3) kurikulum program studi sejenis.</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</si>
  <si>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lebih dari 3 (tiga) program studi pada tingkat nasional atau 1 (satu) program studi pada tingkat internasional</t>
    </r>
    <r>
      <rPr>
        <sz val="12"/>
        <rFont val="Arial Narrow"/>
        <family val="2"/>
      </rPr>
      <t xml:space="preserve"> yang mencakup tiga aspek</t>
    </r>
  </si>
  <si>
    <r>
      <t>keunggulan program studi disusun berdasarkan</t>
    </r>
    <r>
      <rPr>
        <b/>
        <sz val="12"/>
        <rFont val="Arial Narrow"/>
        <family val="2"/>
      </rPr>
      <t xml:space="preserve"> studi banding (</t>
    </r>
    <r>
      <rPr>
        <b/>
        <i/>
        <sz val="12"/>
        <rFont val="Arial Narrow"/>
        <family val="2"/>
      </rPr>
      <t>benchmarking</t>
    </r>
    <r>
      <rPr>
        <b/>
        <sz val="12"/>
        <rFont val="Arial Narrow"/>
        <family val="2"/>
      </rPr>
      <t>) 3 (tiga) program studi pada tingkat nasional</t>
    </r>
    <r>
      <rPr>
        <sz val="12"/>
        <rFont val="Arial Narrow"/>
        <family val="2"/>
      </rPr>
      <t xml:space="preserve"> yang mencakup tiga aspek</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</si>
  <si>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1 (satu) program studi pada tingkat nasional</t>
    </r>
    <r>
      <rPr>
        <sz val="12"/>
        <rFont val="Arial Narrow"/>
        <family val="2"/>
      </rPr>
      <t xml:space="preserve"> yang mencakup tiga aspek</t>
    </r>
  </si>
  <si>
    <r>
      <rPr>
        <b/>
        <sz val="12"/>
        <rFont val="Arial Narrow"/>
        <family val="2"/>
      </rPr>
      <t>Tidak melakukan studi banding (</t>
    </r>
    <r>
      <rPr>
        <b/>
        <i/>
        <sz val="12"/>
        <rFont val="Arial Narrow"/>
        <family val="2"/>
      </rPr>
      <t>benchmarking</t>
    </r>
    <r>
      <rPr>
        <b/>
        <sz val="12"/>
        <rFont val="Arial Narrow"/>
        <family val="2"/>
      </rPr>
      <t>)</t>
    </r>
    <r>
      <rPr>
        <sz val="12"/>
        <rFont val="Arial Narrow"/>
        <family val="2"/>
      </rPr>
      <t xml:space="preserve"> dalam menetapkan keunggulan program studi</t>
    </r>
  </si>
  <si>
    <t>Tidak mendeskripsikan/ menguraikan keunggulan program studi</t>
  </si>
  <si>
    <t>Kesesuaian susunan mata kuliah/blok/modul yang mencakup aspek : (1) kesesuaian susunan mata kuliah/blok/modul praktik untuk mencapai capaian pembelajaran, (2) urutan mata kuliah/blok/modul praktik, dan (3) beban sks per semester wajar</t>
  </si>
  <si>
    <r>
      <t xml:space="preserve">Susunan mata kuliah/blok/modul memenuhi </t>
    </r>
    <r>
      <rPr>
        <b/>
        <sz val="12"/>
        <rFont val="Arial Narrow"/>
        <family val="2"/>
      </rPr>
      <t>aspek 1, 2 dan 3</t>
    </r>
    <r>
      <rPr>
        <sz val="12"/>
        <rFont val="Arial Narrow"/>
        <family val="2"/>
      </rPr>
      <t>.</t>
    </r>
  </si>
  <si>
    <r>
      <t xml:space="preserve">Susunan mata kuliah/blok/modul memenuhi </t>
    </r>
    <r>
      <rPr>
        <b/>
        <sz val="12"/>
        <rFont val="Arial Narrow"/>
        <family val="2"/>
      </rPr>
      <t>aspek 1 dan 2</t>
    </r>
  </si>
  <si>
    <r>
      <t xml:space="preserve">Susunan mata kuliah/blok/modul memenuhi </t>
    </r>
    <r>
      <rPr>
        <b/>
        <sz val="12"/>
        <rFont val="Arial Narrow"/>
        <family val="2"/>
      </rPr>
      <t>aspek 1</t>
    </r>
  </si>
  <si>
    <t>Tidak ada daftar/susunan mata kuliah/blok/modul</t>
  </si>
  <si>
    <t>RPS 100% dari jumlah mata kuliah tahun pertama, yang formatnya terdiri atas 9 (sembilan) butir dan menggunakan referensi yang mutakhir kurang dari 5 (lima) tahun.</t>
  </si>
  <si>
    <t>RPS lebih tinggi dari 75% dan kurang dari 100% dari jumlah mata kuliah tahun pertama yang formatnya terdiri atas 9 (sembilan) butir dan menggunakan referensi yang mutakhir lebih dari 5 (lima) tahun.</t>
  </si>
  <si>
    <t xml:space="preserve">RPS antara 50% sampai 70% dari jumlah mata kuliah tahun pertama yang formatnya terdiri atas 9 (sembilan) butir dan menggunakan referensi yang mutakhir lebih dari 5 (lima) tahun.  </t>
  </si>
  <si>
    <t>RPS kurang dari 50% dari jumlah mata kuliah tahun pertama yang formatnya terdiri atas &lt; 9 (sembilan) butir dan tidak menggunakan referensi yang mutakhir lebih dari 5 (lima) tahun.</t>
  </si>
  <si>
    <t>Rumusan capaian pembelajaran: (a) sesuai dengan profil lulusan, (b) deskripsi kompetensinya sesuai level 7 (tujuh) KKNI disertai jabaran capaian pembelajaran sesuai SN-Dikti, namun (c) tidak atau kurang relevan dengan keunikan atau keunggulan prodi</t>
  </si>
  <si>
    <t>Susunan mata kuliah/blok/modul tidak memenuhi salah satu aspek</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</si>
  <si>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</si>
  <si>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</si>
  <si>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</si>
  <si>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</si>
  <si>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2"/>
        <rFont val="Arial Narrow"/>
        <family val="2"/>
      </rPr>
      <t>UPPS</t>
    </r>
  </si>
  <si>
    <t>Memenuhi 5 (lima) aspek</t>
  </si>
  <si>
    <t>Memenuhi 4 (empat) aspek</t>
  </si>
  <si>
    <t>Memenuhi 3 (tiga) aspek</t>
  </si>
  <si>
    <t>Memenuhi 1 - 2 aspek</t>
  </si>
  <si>
    <r>
      <t xml:space="preserve">Tidak menjelaskan rencana perwujudan </t>
    </r>
    <r>
      <rPr>
        <i/>
        <sz val="12"/>
        <rFont val="Arial Narrow"/>
        <family val="2"/>
      </rPr>
      <t>good governance</t>
    </r>
  </si>
  <si>
    <t>Luas ruang kuliah &gt; 1 m2 dan berstatus milik sendiri</t>
  </si>
  <si>
    <t>Luas ruang kuliah &gt; 1 m2 dan berstatus SW</t>
  </si>
  <si>
    <t xml:space="preserve">Luas ruang kuliah = 1 m2 </t>
  </si>
  <si>
    <t xml:space="preserve">Luas ruang kuliah antara 0 - 1 m2 </t>
  </si>
  <si>
    <t>Luas ruang diskusi &gt; 12 m2 dan berstatus milik sendiri</t>
  </si>
  <si>
    <t>Luas ruang diskusi &gt; 12 m2 dan berstatus KS atau SW</t>
  </si>
  <si>
    <t xml:space="preserve">Luas ruang diskusi &lt;12 m2 </t>
  </si>
  <si>
    <t xml:space="preserve">Luas ruang diskusi antara 0 - 4 m2 </t>
  </si>
  <si>
    <t>Luas ruang dosen &gt; 4 m2 dan berstatus milik sendiri</t>
  </si>
  <si>
    <t>Luas ruang dosen &gt; 4 m2 dan berstatus SW</t>
  </si>
  <si>
    <t xml:space="preserve">Luas ruang dosen = 4 m2 </t>
  </si>
  <si>
    <t xml:space="preserve">Luas ruang dosen antara 0 - 4 m2 </t>
  </si>
  <si>
    <t>Luas ruang kantor &gt; 4 m2 dan berstatus milik sendiri</t>
  </si>
  <si>
    <t>Luas ruang kantor &gt; 4 m2 dan berstatus SW</t>
  </si>
  <si>
    <t xml:space="preserve">Luas ruang kantor = 4 m2 </t>
  </si>
  <si>
    <t xml:space="preserve">Luas ruang kantor antara 0 - 4 m2 </t>
  </si>
  <si>
    <t>Luas perpustakaan &gt; 300 m2</t>
  </si>
  <si>
    <t>Luas perpustakaan antara 200 - 300 m2 maka nilai -0,5+0,015xluas ruang perpustakaan)</t>
  </si>
  <si>
    <t>Luas perpustakaan = 200 m2</t>
  </si>
  <si>
    <t>Luas perpustakaan &lt; 200 m2</t>
  </si>
  <si>
    <t>3.1.2  Rencana Perwujudan Good Governance dengan Lima Pilar Tata Pamong</t>
  </si>
  <si>
    <r>
      <t>Perwujudan</t>
    </r>
    <r>
      <rPr>
        <i/>
        <sz val="12"/>
        <rFont val="Arial Narrow"/>
        <family val="2"/>
      </rPr>
      <t xml:space="preserve"> good governance</t>
    </r>
    <r>
      <rPr>
        <sz val="12"/>
        <rFont val="Arial Narrow"/>
        <family val="2"/>
      </rPr>
      <t xml:space="preserve"> dengan lima pilar tata pamong yang mampu menjamin terwujudnya visi, terlaksanakannya misi, tercapainya tujuan, dan berhasilnya strategi yang digunakan secara: 1) Kredibel, 2) Transparan, 3) Akuntabel, 4) Bertanggung jawab, dan 5) Adil</t>
    </r>
  </si>
  <si>
    <t>Lampiran 10 Peraturan BAN-PT Nomor 3 Tahun 2021 tentang Instrumen Pemenuhan Syarat Minimum Akreditasi Lima Program Studi Kesehatan</t>
  </si>
  <si>
    <t>Indikator penilaian untuk pembukaan prodi pendidikan profesi Dokter Gigi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</si>
</sst>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b/>
      <sz val="12"/>
      <name val="Arial Narrow"/>
      <family val="2"/>
      <charset val="1"/>
    </font>
    <font>
      <sz val="12"/>
      <name val="Arial Narrow"/>
      <family val="2"/>
      <charset val="1"/>
    </font>
    <font>
      <sz val="12"/>
      <name val="Calibri"/>
      <family val="2"/>
    </font>
    <font>
      <sz val="11"/>
      <color theme="1"/>
      <name val="Calibri"/>
      <family val="2"/>
      <scheme val="minor"/>
    </font>
    <font>
      <sz val="12"/>
      <color rgb="FFFF0000"/>
      <name val="Arial Narrow"/>
      <family val="2"/>
    </font>
    <font>
      <b/>
      <sz val="16"/>
      <name val="Arial Narrow"/>
      <family val="2"/>
    </font>
    <font>
      <b/>
      <i/>
      <sz val="12"/>
      <name val="Arial Narrow"/>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9" fontId="17" fillId="0" borderId="0" applyFont="0" applyFill="0" applyBorder="0" applyAlignment="0" applyProtection="0"/>
  </cellStyleXfs>
  <cellXfs count="167">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4"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15" fillId="0" borderId="1" xfId="0" applyFont="1" applyFill="1" applyBorder="1" applyAlignment="1">
      <alignment vertical="top" wrapText="1"/>
    </xf>
    <xf numFmtId="0" fontId="6" fillId="2"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5" fillId="0" borderId="0" xfId="0" applyFont="1" applyFill="1" applyAlignment="1">
      <alignment vertical="top" wrapText="1"/>
    </xf>
    <xf numFmtId="0" fontId="18" fillId="6" borderId="1" xfId="0" applyFont="1" applyFill="1" applyBorder="1" applyAlignment="1">
      <alignment horizontal="left" vertical="center" wrapText="1"/>
    </xf>
    <xf numFmtId="0" fontId="6" fillId="6" borderId="1" xfId="0" applyFont="1" applyFill="1" applyBorder="1" applyAlignment="1">
      <alignment vertical="center" wrapText="1"/>
    </xf>
    <xf numFmtId="0" fontId="18" fillId="7" borderId="1" xfId="0" applyFont="1" applyFill="1" applyBorder="1" applyAlignment="1">
      <alignment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164" fontId="3" fillId="2" borderId="1" xfId="1" applyNumberFormat="1" applyFont="1" applyFill="1" applyBorder="1" applyAlignment="1">
      <alignment horizontal="center" vertical="center" wrapText="1"/>
    </xf>
    <xf numFmtId="2" fontId="3" fillId="2" borderId="0" xfId="0" applyNumberFormat="1"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6" fillId="5" borderId="1" xfId="1" applyNumberFormat="1" applyFont="1" applyFill="1" applyBorder="1" applyAlignment="1">
      <alignment horizontal="center" vertical="center" wrapText="1"/>
    </xf>
    <xf numFmtId="164" fontId="6" fillId="6" borderId="1" xfId="1" applyNumberFormat="1" applyFont="1" applyFill="1" applyBorder="1" applyAlignment="1">
      <alignment horizontal="center" vertical="center" wrapText="1"/>
    </xf>
    <xf numFmtId="164" fontId="6" fillId="7" borderId="3" xfId="1" applyNumberFormat="1" applyFont="1" applyFill="1" applyBorder="1" applyAlignment="1">
      <alignment horizontal="center" vertical="center" wrapText="1"/>
    </xf>
    <xf numFmtId="0" fontId="6" fillId="5" borderId="1" xfId="0" applyFont="1" applyFill="1" applyBorder="1" applyAlignment="1">
      <alignment vertical="center" wrapText="1"/>
    </xf>
    <xf numFmtId="164" fontId="6" fillId="7" borderId="1" xfId="1"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6" borderId="6" xfId="0" applyNumberFormat="1" applyFont="1" applyFill="1" applyBorder="1" applyAlignment="1">
      <alignment horizontal="center" vertical="center" wrapText="1"/>
    </xf>
    <xf numFmtId="2" fontId="3" fillId="7" borderId="6"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2" fontId="3" fillId="8" borderId="1" xfId="0" applyNumberFormat="1" applyFont="1" applyFill="1" applyBorder="1" applyAlignment="1">
      <alignment horizontal="right" vertical="center" wrapText="1"/>
    </xf>
    <xf numFmtId="2" fontId="19" fillId="8" borderId="1" xfId="0" applyNumberFormat="1" applyFont="1" applyFill="1" applyBorder="1" applyAlignment="1">
      <alignment horizontal="right" vertical="center" wrapText="1"/>
    </xf>
    <xf numFmtId="0" fontId="14"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4" fillId="0" borderId="1" xfId="0" applyFont="1" applyFill="1" applyBorder="1" applyAlignment="1">
      <alignment horizontal="left" vertical="top" wrapText="1"/>
    </xf>
    <xf numFmtId="0" fontId="15" fillId="0" borderId="1" xfId="0" applyFont="1" applyFill="1" applyBorder="1" applyAlignment="1" applyProtection="1">
      <alignment vertical="top" wrapText="1"/>
      <protection locked="0"/>
    </xf>
    <xf numFmtId="0" fontId="15" fillId="0" borderId="1" xfId="0" applyFont="1" applyFill="1" applyBorder="1" applyAlignment="1">
      <alignment horizontal="center" vertical="top"/>
    </xf>
    <xf numFmtId="0" fontId="14" fillId="0" borderId="3" xfId="0" applyFont="1" applyFill="1" applyBorder="1" applyAlignment="1">
      <alignment horizontal="left" vertical="top" wrapText="1"/>
    </xf>
    <xf numFmtId="0" fontId="5" fillId="0" borderId="1" xfId="0" applyFont="1" applyFill="1" applyBorder="1" applyAlignment="1">
      <alignment vertical="top" wrapText="1"/>
    </xf>
    <xf numFmtId="0" fontId="15" fillId="0" borderId="1" xfId="0" applyFont="1" applyFill="1" applyBorder="1" applyAlignment="1">
      <alignment horizontal="center" vertical="top" wrapText="1"/>
    </xf>
    <xf numFmtId="0" fontId="14" fillId="0" borderId="0" xfId="0" applyFont="1" applyFill="1" applyAlignment="1">
      <alignment horizontal="center" vertical="top" wrapText="1"/>
    </xf>
    <xf numFmtId="0" fontId="15" fillId="0" borderId="0" xfId="0" applyFont="1" applyFill="1" applyAlignment="1">
      <alignment horizontal="center" vertical="top" wrapText="1"/>
    </xf>
    <xf numFmtId="0" fontId="5"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horizontal="center" vertical="top" wrapText="1"/>
    </xf>
    <xf numFmtId="0" fontId="5" fillId="0" borderId="0" xfId="0" applyFont="1" applyFill="1" applyAlignment="1">
      <alignment vertical="top" wrapText="1"/>
    </xf>
    <xf numFmtId="20" fontId="15" fillId="0" borderId="1" xfId="0" quotePrefix="1" applyNumberFormat="1"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1" xfId="0" applyFont="1" applyFill="1" applyBorder="1" applyAlignment="1" applyProtection="1">
      <alignment horizontal="left" vertical="top" wrapText="1"/>
      <protection locked="0"/>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pplyProtection="1">
      <alignment vertical="top" wrapText="1"/>
      <protection locked="0"/>
    </xf>
    <xf numFmtId="0" fontId="5" fillId="0" borderId="1" xfId="0" applyFont="1" applyFill="1" applyBorder="1" applyAlignment="1">
      <alignment horizontal="center" vertical="top" wrapText="1"/>
    </xf>
    <xf numFmtId="0" fontId="5" fillId="0" borderId="0" xfId="0" applyFont="1" applyFill="1" applyAlignment="1">
      <alignment horizontal="left" vertical="top"/>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4" fillId="0" borderId="3"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4" xfId="0" applyFont="1" applyFill="1" applyBorder="1" applyAlignment="1">
      <alignment horizontal="center" vertical="top" wrapText="1"/>
    </xf>
    <xf numFmtId="0" fontId="15" fillId="0" borderId="3"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6"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16" xfId="0" applyFont="1" applyFill="1" applyBorder="1" applyAlignment="1">
      <alignment horizontal="center" vertical="top" wrapText="1"/>
    </xf>
    <xf numFmtId="0" fontId="14" fillId="0" borderId="15"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5" fillId="0" borderId="17" xfId="0" applyFont="1" applyFill="1" applyBorder="1" applyAlignment="1">
      <alignment horizontal="center" vertical="top"/>
    </xf>
    <xf numFmtId="0" fontId="15" fillId="0" borderId="16" xfId="0" applyFont="1" applyFill="1" applyBorder="1" applyAlignment="1">
      <alignment horizontal="center" vertical="top"/>
    </xf>
    <xf numFmtId="0" fontId="14" fillId="0" borderId="1"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4" fillId="0" borderId="1"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6" fillId="5" borderId="1" xfId="1"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6" borderId="3"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4" xfId="0" applyFont="1" applyFill="1" applyBorder="1" applyAlignment="1">
      <alignment horizontal="left" vertical="top" wrapText="1"/>
    </xf>
    <xf numFmtId="0" fontId="5" fillId="7" borderId="3"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4"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6" fillId="6" borderId="3" xfId="1" applyNumberFormat="1" applyFont="1" applyFill="1" applyBorder="1" applyAlignment="1">
      <alignment horizontal="center" vertical="center" wrapText="1"/>
    </xf>
    <xf numFmtId="164" fontId="6" fillId="6" borderId="7" xfId="1" applyNumberFormat="1" applyFont="1" applyFill="1" applyBorder="1" applyAlignment="1">
      <alignment horizontal="center" vertical="center" wrapText="1"/>
    </xf>
    <xf numFmtId="164" fontId="6" fillId="6" borderId="4" xfId="1" applyNumberFormat="1" applyFont="1" applyFill="1" applyBorder="1" applyAlignment="1">
      <alignment horizontal="center"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2" fillId="7" borderId="1" xfId="0" applyFont="1" applyFill="1" applyBorder="1" applyAlignment="1">
      <alignment horizontal="left" vertical="top" wrapText="1"/>
    </xf>
    <xf numFmtId="0" fontId="5" fillId="7" borderId="1" xfId="0" applyFont="1" applyFill="1" applyBorder="1" applyAlignment="1">
      <alignment horizontal="left" vertical="center" wrapText="1"/>
    </xf>
    <xf numFmtId="164" fontId="6" fillId="7" borderId="1" xfId="1"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164" fontId="6" fillId="7" borderId="3" xfId="1" applyNumberFormat="1" applyFont="1" applyFill="1" applyBorder="1" applyAlignment="1">
      <alignment horizontal="center" vertical="center" wrapText="1"/>
    </xf>
    <xf numFmtId="164" fontId="6" fillId="7" borderId="7" xfId="1" applyNumberFormat="1" applyFont="1" applyFill="1" applyBorder="1" applyAlignment="1">
      <alignment horizontal="center" vertical="center" wrapText="1"/>
    </xf>
    <xf numFmtId="164" fontId="6" fillId="7" borderId="4" xfId="1" applyNumberFormat="1" applyFont="1" applyFill="1" applyBorder="1" applyAlignment="1">
      <alignment horizontal="center" vertical="center" wrapText="1"/>
    </xf>
    <xf numFmtId="164" fontId="6" fillId="5" borderId="3"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cellXfs>
  <cellStyles count="2">
    <cellStyle name="Normal" xfId="0" builtinId="0"/>
    <cellStyle name="Percent" xfId="1" builtinId="5"/>
  </cellStyles>
  <dxfs count="4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Normal="100" zoomScalePageLayoutView="140" workbookViewId="0">
      <selection activeCell="C1" sqref="A1:XFD1048576"/>
    </sheetView>
  </sheetViews>
  <sheetFormatPr defaultColWidth="8.81640625" defaultRowHeight="13" x14ac:dyDescent="0.35"/>
  <cols>
    <col min="1" max="1" width="9.453125" style="14" customWidth="1"/>
    <col min="2" max="2" width="18.1796875" style="15" customWidth="1"/>
    <col min="3" max="3" width="40.54296875" style="16" customWidth="1"/>
    <col min="4" max="4" width="42.453125" style="5" customWidth="1"/>
    <col min="5" max="5" width="13.81640625" style="16" customWidth="1"/>
    <col min="6" max="6" width="25.1796875" style="16" customWidth="1"/>
    <col min="7" max="7" width="13.81640625" style="16" customWidth="1"/>
    <col min="8" max="8" width="25.1796875" style="16" customWidth="1"/>
    <col min="9" max="9" width="13.81640625" style="16" customWidth="1"/>
    <col min="10" max="10" width="24.81640625" style="16" customWidth="1"/>
    <col min="11" max="11" width="14.1796875" style="16" customWidth="1"/>
    <col min="12" max="12" width="24.81640625" style="16" customWidth="1"/>
    <col min="13" max="13" width="14.1796875" style="16" customWidth="1"/>
    <col min="14" max="14" width="24.81640625" style="16" customWidth="1"/>
    <col min="15" max="15" width="14.1796875" style="16" customWidth="1"/>
    <col min="16" max="16" width="24.81640625" style="16" customWidth="1"/>
    <col min="17" max="16384" width="8.81640625" style="5"/>
  </cols>
  <sheetData>
    <row r="1" spans="1:16" ht="29.15" customHeight="1" x14ac:dyDescent="0.35">
      <c r="A1" s="98" t="s">
        <v>15</v>
      </c>
      <c r="B1" s="98" t="s">
        <v>2</v>
      </c>
      <c r="C1" s="99" t="s">
        <v>0</v>
      </c>
      <c r="D1" s="98" t="s">
        <v>20</v>
      </c>
      <c r="E1" s="88" t="s">
        <v>46</v>
      </c>
      <c r="F1" s="88"/>
      <c r="G1" s="88" t="s">
        <v>47</v>
      </c>
      <c r="H1" s="88"/>
      <c r="I1" s="88" t="s">
        <v>49</v>
      </c>
      <c r="J1" s="88"/>
      <c r="K1" s="88" t="s">
        <v>48</v>
      </c>
      <c r="L1" s="88"/>
      <c r="M1" s="88" t="s">
        <v>51</v>
      </c>
      <c r="N1" s="88"/>
      <c r="O1" s="88" t="s">
        <v>50</v>
      </c>
      <c r="P1" s="88"/>
    </row>
    <row r="2" spans="1:16" x14ac:dyDescent="0.35">
      <c r="A2" s="98"/>
      <c r="B2" s="98"/>
      <c r="C2" s="99"/>
      <c r="D2" s="98"/>
      <c r="E2" s="6" t="s">
        <v>21</v>
      </c>
      <c r="F2" s="6" t="s">
        <v>1</v>
      </c>
      <c r="G2" s="6" t="s">
        <v>21</v>
      </c>
      <c r="H2" s="6" t="s">
        <v>1</v>
      </c>
      <c r="I2" s="6" t="s">
        <v>21</v>
      </c>
      <c r="J2" s="6" t="s">
        <v>1</v>
      </c>
      <c r="K2" s="6" t="s">
        <v>21</v>
      </c>
      <c r="L2" s="6" t="s">
        <v>1</v>
      </c>
      <c r="M2" s="6" t="s">
        <v>21</v>
      </c>
      <c r="N2" s="6" t="s">
        <v>1</v>
      </c>
      <c r="O2" s="6" t="s">
        <v>21</v>
      </c>
      <c r="P2" s="6" t="s">
        <v>1</v>
      </c>
    </row>
    <row r="3" spans="1:16" ht="142.5" customHeight="1" x14ac:dyDescent="0.35">
      <c r="A3" s="7">
        <v>1</v>
      </c>
      <c r="B3" s="89" t="s">
        <v>7</v>
      </c>
      <c r="C3" s="8" t="s">
        <v>4</v>
      </c>
      <c r="D3" s="9"/>
      <c r="E3" s="6" t="s">
        <v>16</v>
      </c>
      <c r="F3" s="11" t="s">
        <v>36</v>
      </c>
      <c r="G3" s="6" t="s">
        <v>16</v>
      </c>
      <c r="H3" s="11" t="s">
        <v>36</v>
      </c>
      <c r="I3" s="6" t="s">
        <v>16</v>
      </c>
      <c r="J3" s="11" t="s">
        <v>36</v>
      </c>
      <c r="K3" s="6" t="s">
        <v>16</v>
      </c>
      <c r="L3" s="11" t="s">
        <v>36</v>
      </c>
      <c r="M3" s="6" t="s">
        <v>16</v>
      </c>
      <c r="N3" s="11" t="s">
        <v>57</v>
      </c>
      <c r="O3" s="6" t="s">
        <v>16</v>
      </c>
      <c r="P3" s="11" t="s">
        <v>65</v>
      </c>
    </row>
    <row r="4" spans="1:16" ht="105" customHeight="1" x14ac:dyDescent="0.35">
      <c r="A4" s="7">
        <f>A3+1</f>
        <v>2</v>
      </c>
      <c r="B4" s="89"/>
      <c r="C4" s="8" t="s">
        <v>3</v>
      </c>
      <c r="D4" s="9"/>
      <c r="E4" s="6" t="s">
        <v>16</v>
      </c>
      <c r="F4" s="11" t="s">
        <v>60</v>
      </c>
      <c r="G4" s="6" t="s">
        <v>16</v>
      </c>
      <c r="H4" s="11" t="s">
        <v>59</v>
      </c>
      <c r="I4" s="6" t="s">
        <v>16</v>
      </c>
      <c r="J4" s="11" t="s">
        <v>60</v>
      </c>
      <c r="K4" s="6" t="s">
        <v>16</v>
      </c>
      <c r="L4" s="11" t="s">
        <v>59</v>
      </c>
      <c r="M4" s="6" t="s">
        <v>16</v>
      </c>
      <c r="N4" s="11" t="s">
        <v>58</v>
      </c>
      <c r="O4" s="6" t="s">
        <v>16</v>
      </c>
      <c r="P4" s="11" t="s">
        <v>64</v>
      </c>
    </row>
    <row r="5" spans="1:16" ht="105.75" customHeight="1" x14ac:dyDescent="0.35">
      <c r="A5" s="7">
        <f t="shared" ref="A5:A26" si="0">A4+1</f>
        <v>3</v>
      </c>
      <c r="B5" s="89"/>
      <c r="C5" s="8" t="s">
        <v>5</v>
      </c>
      <c r="D5" s="9"/>
      <c r="E5" s="6" t="s">
        <v>16</v>
      </c>
      <c r="F5" s="11" t="s">
        <v>61</v>
      </c>
      <c r="G5" s="6" t="s">
        <v>16</v>
      </c>
      <c r="H5" s="11" t="s">
        <v>62</v>
      </c>
      <c r="I5" s="6" t="s">
        <v>16</v>
      </c>
      <c r="J5" s="11" t="s">
        <v>61</v>
      </c>
      <c r="K5" s="6" t="s">
        <v>16</v>
      </c>
      <c r="L5" s="11" t="s">
        <v>62</v>
      </c>
      <c r="M5" s="6" t="s">
        <v>16</v>
      </c>
      <c r="N5" s="11" t="s">
        <v>63</v>
      </c>
      <c r="O5" s="6" t="s">
        <v>16</v>
      </c>
      <c r="P5" s="11" t="s">
        <v>66</v>
      </c>
    </row>
    <row r="6" spans="1:16" ht="120" customHeight="1" x14ac:dyDescent="0.35">
      <c r="A6" s="7">
        <f t="shared" si="0"/>
        <v>4</v>
      </c>
      <c r="B6" s="89"/>
      <c r="C6" s="8" t="s">
        <v>92</v>
      </c>
      <c r="D6" s="35" t="s">
        <v>104</v>
      </c>
      <c r="E6" s="6" t="s">
        <v>16</v>
      </c>
      <c r="F6" s="11" t="s">
        <v>68</v>
      </c>
      <c r="G6" s="6" t="s">
        <v>16</v>
      </c>
      <c r="H6" s="11" t="s">
        <v>68</v>
      </c>
      <c r="I6" s="6" t="s">
        <v>16</v>
      </c>
      <c r="J6" s="11" t="s">
        <v>68</v>
      </c>
      <c r="K6" s="6" t="s">
        <v>16</v>
      </c>
      <c r="L6" s="11" t="s">
        <v>68</v>
      </c>
      <c r="M6" s="20" t="s">
        <v>17</v>
      </c>
      <c r="N6" s="11"/>
      <c r="O6" s="6" t="s">
        <v>17</v>
      </c>
      <c r="P6" s="11"/>
    </row>
    <row r="7" spans="1:16" ht="82.5" customHeight="1" x14ac:dyDescent="0.35">
      <c r="A7" s="7">
        <f t="shared" si="0"/>
        <v>5</v>
      </c>
      <c r="B7" s="89"/>
      <c r="C7" s="8"/>
      <c r="D7" s="35" t="s">
        <v>105</v>
      </c>
      <c r="E7" s="34" t="s">
        <v>16</v>
      </c>
      <c r="F7" s="36" t="s">
        <v>117</v>
      </c>
      <c r="G7" s="34"/>
      <c r="H7" s="36" t="s">
        <v>117</v>
      </c>
      <c r="I7" s="34"/>
      <c r="J7" s="36" t="s">
        <v>117</v>
      </c>
      <c r="K7" s="34"/>
      <c r="L7" s="36" t="s">
        <v>117</v>
      </c>
      <c r="M7" s="20"/>
      <c r="N7" s="11"/>
      <c r="O7" s="34"/>
      <c r="P7" s="11"/>
    </row>
    <row r="8" spans="1:16" ht="106.5" customHeight="1" x14ac:dyDescent="0.35">
      <c r="A8" s="7">
        <f t="shared" si="0"/>
        <v>6</v>
      </c>
      <c r="B8" s="89"/>
      <c r="C8" s="95" t="s">
        <v>114</v>
      </c>
      <c r="D8" s="35" t="s">
        <v>96</v>
      </c>
      <c r="E8" s="6" t="s">
        <v>16</v>
      </c>
      <c r="F8" s="17" t="s">
        <v>35</v>
      </c>
      <c r="G8" s="6" t="s">
        <v>16</v>
      </c>
      <c r="H8" s="17" t="s">
        <v>35</v>
      </c>
      <c r="I8" s="6" t="s">
        <v>16</v>
      </c>
      <c r="J8" s="17" t="s">
        <v>35</v>
      </c>
      <c r="K8" s="6" t="s">
        <v>16</v>
      </c>
      <c r="L8" s="17" t="s">
        <v>35</v>
      </c>
      <c r="M8" s="6" t="s">
        <v>16</v>
      </c>
      <c r="N8" s="11" t="s">
        <v>69</v>
      </c>
      <c r="O8" s="6" t="s">
        <v>16</v>
      </c>
      <c r="P8" s="11" t="s">
        <v>70</v>
      </c>
    </row>
    <row r="9" spans="1:16" ht="81" customHeight="1" x14ac:dyDescent="0.35">
      <c r="A9" s="7">
        <f t="shared" si="0"/>
        <v>7</v>
      </c>
      <c r="B9" s="89"/>
      <c r="C9" s="96"/>
      <c r="D9" s="35" t="s">
        <v>97</v>
      </c>
      <c r="E9" s="34" t="s">
        <v>16</v>
      </c>
      <c r="F9" s="17" t="s">
        <v>106</v>
      </c>
      <c r="G9" s="34" t="s">
        <v>16</v>
      </c>
      <c r="H9" s="17" t="s">
        <v>106</v>
      </c>
      <c r="I9" s="34" t="s">
        <v>16</v>
      </c>
      <c r="J9" s="17" t="s">
        <v>106</v>
      </c>
      <c r="K9" s="34" t="s">
        <v>16</v>
      </c>
      <c r="L9" s="17" t="s">
        <v>106</v>
      </c>
      <c r="M9" s="34" t="s">
        <v>16</v>
      </c>
      <c r="N9" s="17" t="s">
        <v>106</v>
      </c>
      <c r="O9" s="34" t="s">
        <v>17</v>
      </c>
      <c r="P9" s="11"/>
    </row>
    <row r="10" spans="1:16" ht="56.25" customHeight="1" x14ac:dyDescent="0.35">
      <c r="A10" s="7">
        <f t="shared" si="0"/>
        <v>8</v>
      </c>
      <c r="B10" s="89"/>
      <c r="C10" s="8" t="s">
        <v>52</v>
      </c>
      <c r="D10" s="9"/>
      <c r="E10" s="6" t="s">
        <v>16</v>
      </c>
      <c r="F10" s="8" t="s">
        <v>72</v>
      </c>
      <c r="G10" s="6" t="s">
        <v>16</v>
      </c>
      <c r="H10" s="8" t="s">
        <v>72</v>
      </c>
      <c r="I10" s="6" t="s">
        <v>16</v>
      </c>
      <c r="J10" s="8" t="s">
        <v>72</v>
      </c>
      <c r="K10" s="6" t="s">
        <v>16</v>
      </c>
      <c r="L10" s="8" t="s">
        <v>72</v>
      </c>
      <c r="M10" s="6" t="s">
        <v>17</v>
      </c>
      <c r="N10" s="8"/>
      <c r="O10" s="6" t="s">
        <v>17</v>
      </c>
      <c r="P10" s="8"/>
    </row>
    <row r="11" spans="1:16" ht="72" customHeight="1" x14ac:dyDescent="0.35">
      <c r="A11" s="7">
        <f t="shared" si="0"/>
        <v>9</v>
      </c>
      <c r="B11" s="89"/>
      <c r="C11" s="8" t="s">
        <v>103</v>
      </c>
      <c r="D11" s="9"/>
      <c r="E11" s="6" t="s">
        <v>16</v>
      </c>
      <c r="F11" s="11" t="s">
        <v>73</v>
      </c>
      <c r="G11" s="6" t="s">
        <v>16</v>
      </c>
      <c r="H11" s="11" t="s">
        <v>74</v>
      </c>
      <c r="I11" s="6" t="s">
        <v>16</v>
      </c>
      <c r="J11" s="11" t="s">
        <v>73</v>
      </c>
      <c r="K11" s="6" t="s">
        <v>16</v>
      </c>
      <c r="L11" s="11" t="s">
        <v>74</v>
      </c>
      <c r="M11" s="6" t="s">
        <v>16</v>
      </c>
      <c r="N11" s="11" t="s">
        <v>75</v>
      </c>
      <c r="O11" s="6" t="s">
        <v>16</v>
      </c>
      <c r="P11" s="11" t="s">
        <v>76</v>
      </c>
    </row>
    <row r="12" spans="1:16" ht="135" customHeight="1" x14ac:dyDescent="0.35">
      <c r="A12" s="7">
        <f t="shared" si="0"/>
        <v>10</v>
      </c>
      <c r="B12" s="89"/>
      <c r="C12" s="10" t="s">
        <v>115</v>
      </c>
      <c r="D12" s="21"/>
      <c r="E12" s="20" t="s">
        <v>17</v>
      </c>
      <c r="F12" s="8"/>
      <c r="G12" s="20" t="s">
        <v>17</v>
      </c>
      <c r="H12" s="8"/>
      <c r="I12" s="20" t="s">
        <v>17</v>
      </c>
      <c r="J12" s="8"/>
      <c r="K12" s="20" t="s">
        <v>17</v>
      </c>
      <c r="L12" s="8"/>
      <c r="M12" s="22" t="s">
        <v>16</v>
      </c>
      <c r="N12" s="11" t="s">
        <v>67</v>
      </c>
      <c r="O12" s="22" t="s">
        <v>16</v>
      </c>
      <c r="P12" s="11" t="s">
        <v>71</v>
      </c>
    </row>
    <row r="13" spans="1:16" ht="143" x14ac:dyDescent="0.35">
      <c r="A13" s="7">
        <f t="shared" si="0"/>
        <v>11</v>
      </c>
      <c r="B13" s="89"/>
      <c r="C13" s="8" t="s">
        <v>99</v>
      </c>
      <c r="D13" s="9"/>
      <c r="E13" s="20" t="s">
        <v>17</v>
      </c>
      <c r="F13" s="5"/>
      <c r="G13" s="6" t="s">
        <v>16</v>
      </c>
      <c r="H13" s="8" t="s">
        <v>77</v>
      </c>
      <c r="I13" s="20" t="s">
        <v>17</v>
      </c>
      <c r="J13" s="8"/>
      <c r="K13" s="6" t="s">
        <v>16</v>
      </c>
      <c r="L13" s="8" t="s">
        <v>100</v>
      </c>
      <c r="M13" s="20" t="s">
        <v>17</v>
      </c>
      <c r="N13" s="8"/>
      <c r="O13" s="20" t="s">
        <v>17</v>
      </c>
      <c r="P13" s="8"/>
    </row>
    <row r="14" spans="1:16" ht="36" customHeight="1" x14ac:dyDescent="0.35">
      <c r="A14" s="7">
        <f t="shared" si="0"/>
        <v>12</v>
      </c>
      <c r="B14" s="90" t="s">
        <v>8</v>
      </c>
      <c r="C14" s="8" t="s">
        <v>6</v>
      </c>
      <c r="D14" s="9"/>
      <c r="E14" s="6" t="s">
        <v>16</v>
      </c>
      <c r="F14" s="8" t="s">
        <v>78</v>
      </c>
      <c r="G14" s="6" t="s">
        <v>16</v>
      </c>
      <c r="H14" s="8" t="s">
        <v>78</v>
      </c>
      <c r="I14" s="6" t="s">
        <v>16</v>
      </c>
      <c r="J14" s="8" t="s">
        <v>78</v>
      </c>
      <c r="K14" s="6" t="s">
        <v>16</v>
      </c>
      <c r="L14" s="8" t="s">
        <v>78</v>
      </c>
      <c r="M14" s="6" t="s">
        <v>16</v>
      </c>
      <c r="N14" s="8" t="s">
        <v>78</v>
      </c>
      <c r="O14" s="6" t="s">
        <v>16</v>
      </c>
      <c r="P14" s="8" t="s">
        <v>78</v>
      </c>
    </row>
    <row r="15" spans="1:16" ht="44.25" customHeight="1" x14ac:dyDescent="0.35">
      <c r="A15" s="7">
        <f t="shared" si="0"/>
        <v>13</v>
      </c>
      <c r="B15" s="91"/>
      <c r="C15" s="95" t="s">
        <v>54</v>
      </c>
      <c r="D15" s="37" t="s">
        <v>118</v>
      </c>
      <c r="E15" s="6" t="s">
        <v>16</v>
      </c>
      <c r="F15" s="8" t="s">
        <v>79</v>
      </c>
      <c r="G15" s="6" t="s">
        <v>16</v>
      </c>
      <c r="H15" s="8" t="s">
        <v>79</v>
      </c>
      <c r="I15" s="6" t="s">
        <v>16</v>
      </c>
      <c r="J15" s="8" t="s">
        <v>79</v>
      </c>
      <c r="K15" s="6" t="s">
        <v>16</v>
      </c>
      <c r="L15" s="8" t="s">
        <v>79</v>
      </c>
      <c r="M15" s="6" t="s">
        <v>16</v>
      </c>
      <c r="N15" s="8" t="s">
        <v>80</v>
      </c>
      <c r="O15" s="20" t="s">
        <v>17</v>
      </c>
      <c r="P15" s="8"/>
    </row>
    <row r="16" spans="1:16" ht="44.25" customHeight="1" x14ac:dyDescent="0.35">
      <c r="A16" s="7">
        <f t="shared" si="0"/>
        <v>14</v>
      </c>
      <c r="B16" s="91"/>
      <c r="C16" s="96"/>
      <c r="D16" s="35" t="s">
        <v>119</v>
      </c>
      <c r="E16" s="34" t="s">
        <v>16</v>
      </c>
      <c r="F16" s="8" t="s">
        <v>101</v>
      </c>
      <c r="G16" s="34" t="s">
        <v>16</v>
      </c>
      <c r="H16" s="8" t="s">
        <v>101</v>
      </c>
      <c r="I16" s="34" t="s">
        <v>16</v>
      </c>
      <c r="J16" s="8" t="s">
        <v>101</v>
      </c>
      <c r="K16" s="34" t="s">
        <v>16</v>
      </c>
      <c r="L16" s="8" t="s">
        <v>101</v>
      </c>
      <c r="M16" s="34" t="s">
        <v>16</v>
      </c>
      <c r="N16" s="8" t="s">
        <v>101</v>
      </c>
      <c r="O16" s="20"/>
      <c r="P16" s="8"/>
    </row>
    <row r="17" spans="1:16" ht="113.25" customHeight="1" x14ac:dyDescent="0.35">
      <c r="A17" s="7">
        <f t="shared" si="0"/>
        <v>15</v>
      </c>
      <c r="B17" s="92"/>
      <c r="C17" s="19" t="s">
        <v>18</v>
      </c>
      <c r="D17" s="9"/>
      <c r="E17" s="20" t="s">
        <v>17</v>
      </c>
      <c r="F17" s="8"/>
      <c r="G17" s="20" t="s">
        <v>17</v>
      </c>
      <c r="H17" s="8"/>
      <c r="I17" s="20" t="s">
        <v>17</v>
      </c>
      <c r="J17" s="8"/>
      <c r="K17" s="20" t="s">
        <v>17</v>
      </c>
      <c r="L17" s="8"/>
      <c r="M17" s="6" t="s">
        <v>16</v>
      </c>
      <c r="N17" s="11" t="s">
        <v>81</v>
      </c>
      <c r="O17" s="6" t="s">
        <v>16</v>
      </c>
      <c r="P17" s="8" t="s">
        <v>82</v>
      </c>
    </row>
    <row r="18" spans="1:16" ht="208" x14ac:dyDescent="0.35">
      <c r="A18" s="7">
        <f t="shared" si="0"/>
        <v>16</v>
      </c>
      <c r="B18" s="93" t="s">
        <v>9</v>
      </c>
      <c r="C18" s="94" t="s">
        <v>10</v>
      </c>
      <c r="D18" s="12" t="s">
        <v>12</v>
      </c>
      <c r="E18" s="6" t="s">
        <v>16</v>
      </c>
      <c r="F18" s="17" t="s">
        <v>33</v>
      </c>
      <c r="G18" s="6" t="s">
        <v>16</v>
      </c>
      <c r="H18" s="17" t="s">
        <v>33</v>
      </c>
      <c r="I18" s="6" t="s">
        <v>16</v>
      </c>
      <c r="J18" s="17" t="s">
        <v>33</v>
      </c>
      <c r="K18" s="6" t="s">
        <v>16</v>
      </c>
      <c r="L18" s="17" t="s">
        <v>33</v>
      </c>
      <c r="M18" s="6" t="s">
        <v>16</v>
      </c>
      <c r="N18" s="17" t="s">
        <v>33</v>
      </c>
      <c r="O18" s="6" t="s">
        <v>16</v>
      </c>
      <c r="P18" s="17" t="s">
        <v>33</v>
      </c>
    </row>
    <row r="19" spans="1:16" ht="104" x14ac:dyDescent="0.35">
      <c r="A19" s="7">
        <f t="shared" si="0"/>
        <v>17</v>
      </c>
      <c r="B19" s="93"/>
      <c r="C19" s="94"/>
      <c r="D19" s="12" t="s">
        <v>11</v>
      </c>
      <c r="E19" s="6" t="s">
        <v>16</v>
      </c>
      <c r="F19" s="17" t="s">
        <v>83</v>
      </c>
      <c r="G19" s="6" t="s">
        <v>16</v>
      </c>
      <c r="H19" s="17" t="s">
        <v>83</v>
      </c>
      <c r="I19" s="6" t="s">
        <v>16</v>
      </c>
      <c r="J19" s="17" t="s">
        <v>83</v>
      </c>
      <c r="K19" s="6" t="s">
        <v>16</v>
      </c>
      <c r="L19" s="17" t="s">
        <v>83</v>
      </c>
      <c r="M19" s="6" t="s">
        <v>16</v>
      </c>
      <c r="N19" s="17" t="s">
        <v>83</v>
      </c>
      <c r="O19" s="6" t="s">
        <v>16</v>
      </c>
      <c r="P19" s="17" t="s">
        <v>83</v>
      </c>
    </row>
    <row r="20" spans="1:16" ht="182" x14ac:dyDescent="0.35">
      <c r="A20" s="7">
        <f t="shared" si="0"/>
        <v>18</v>
      </c>
      <c r="B20" s="93"/>
      <c r="C20" s="95" t="s">
        <v>26</v>
      </c>
      <c r="D20" s="12" t="s">
        <v>55</v>
      </c>
      <c r="E20" s="6" t="s">
        <v>16</v>
      </c>
      <c r="F20" s="11" t="s">
        <v>85</v>
      </c>
      <c r="G20" s="6" t="s">
        <v>16</v>
      </c>
      <c r="H20" s="11" t="s">
        <v>85</v>
      </c>
      <c r="I20" s="6" t="s">
        <v>16</v>
      </c>
      <c r="J20" s="17" t="s">
        <v>84</v>
      </c>
      <c r="K20" s="6" t="s">
        <v>16</v>
      </c>
      <c r="L20" s="17" t="s">
        <v>84</v>
      </c>
      <c r="M20" s="6" t="s">
        <v>16</v>
      </c>
      <c r="N20" s="17" t="s">
        <v>84</v>
      </c>
      <c r="O20" s="6" t="s">
        <v>16</v>
      </c>
      <c r="P20" s="17" t="s">
        <v>84</v>
      </c>
    </row>
    <row r="21" spans="1:16" ht="91" x14ac:dyDescent="0.35">
      <c r="A21" s="7">
        <f t="shared" si="0"/>
        <v>19</v>
      </c>
      <c r="B21" s="93"/>
      <c r="C21" s="96"/>
      <c r="D21" s="10" t="s">
        <v>27</v>
      </c>
      <c r="E21" s="20" t="s">
        <v>17</v>
      </c>
      <c r="F21" s="8"/>
      <c r="G21" s="20" t="s">
        <v>17</v>
      </c>
      <c r="H21" s="8"/>
      <c r="I21" s="20" t="s">
        <v>17</v>
      </c>
      <c r="J21" s="8"/>
      <c r="K21" s="20" t="s">
        <v>17</v>
      </c>
      <c r="L21" s="8"/>
      <c r="M21" s="20" t="s">
        <v>17</v>
      </c>
      <c r="N21" s="8"/>
      <c r="O21" s="6" t="s">
        <v>16</v>
      </c>
      <c r="P21" s="8" t="s">
        <v>86</v>
      </c>
    </row>
    <row r="22" spans="1:16" ht="53.25" customHeight="1" x14ac:dyDescent="0.35">
      <c r="A22" s="7">
        <f t="shared" si="0"/>
        <v>20</v>
      </c>
      <c r="B22" s="93"/>
      <c r="C22" s="95" t="s">
        <v>116</v>
      </c>
      <c r="D22" s="12" t="s">
        <v>13</v>
      </c>
      <c r="E22" s="6" t="s">
        <v>16</v>
      </c>
      <c r="F22" s="17" t="s">
        <v>87</v>
      </c>
      <c r="G22" s="6" t="s">
        <v>16</v>
      </c>
      <c r="H22" s="17" t="s">
        <v>87</v>
      </c>
      <c r="I22" s="6" t="s">
        <v>16</v>
      </c>
      <c r="J22" s="17" t="s">
        <v>87</v>
      </c>
      <c r="K22" s="6" t="s">
        <v>16</v>
      </c>
      <c r="L22" s="17" t="s">
        <v>87</v>
      </c>
      <c r="M22" s="6" t="s">
        <v>16</v>
      </c>
      <c r="N22" s="17" t="s">
        <v>87</v>
      </c>
      <c r="O22" s="6" t="s">
        <v>16</v>
      </c>
      <c r="P22" s="17" t="s">
        <v>87</v>
      </c>
    </row>
    <row r="23" spans="1:16" ht="55.5" customHeight="1" x14ac:dyDescent="0.35">
      <c r="A23" s="7">
        <f t="shared" si="0"/>
        <v>21</v>
      </c>
      <c r="B23" s="93"/>
      <c r="C23" s="97"/>
      <c r="D23" s="19" t="s">
        <v>19</v>
      </c>
      <c r="E23" s="20" t="s">
        <v>17</v>
      </c>
      <c r="F23" s="8"/>
      <c r="G23" s="20" t="s">
        <v>17</v>
      </c>
      <c r="H23" s="8"/>
      <c r="I23" s="20" t="s">
        <v>17</v>
      </c>
      <c r="J23" s="8"/>
      <c r="K23" s="20" t="s">
        <v>17</v>
      </c>
      <c r="L23" s="8"/>
      <c r="M23" s="6" t="s">
        <v>16</v>
      </c>
      <c r="N23" s="17" t="s">
        <v>34</v>
      </c>
      <c r="O23" s="6" t="s">
        <v>16</v>
      </c>
      <c r="P23" s="17" t="s">
        <v>34</v>
      </c>
    </row>
    <row r="24" spans="1:16" ht="94.5" customHeight="1" x14ac:dyDescent="0.35">
      <c r="A24" s="7">
        <f t="shared" si="0"/>
        <v>22</v>
      </c>
      <c r="B24" s="93"/>
      <c r="C24" s="97"/>
      <c r="D24" s="12" t="s">
        <v>56</v>
      </c>
      <c r="E24" s="6" t="s">
        <v>16</v>
      </c>
      <c r="F24" s="11" t="s">
        <v>88</v>
      </c>
      <c r="G24" s="6" t="s">
        <v>16</v>
      </c>
      <c r="H24" s="11" t="s">
        <v>88</v>
      </c>
      <c r="I24" s="18" t="s">
        <v>16</v>
      </c>
      <c r="J24" s="11" t="s">
        <v>88</v>
      </c>
      <c r="K24" s="18" t="s">
        <v>16</v>
      </c>
      <c r="L24" s="11" t="s">
        <v>88</v>
      </c>
      <c r="M24" s="18" t="s">
        <v>16</v>
      </c>
      <c r="N24" s="11" t="s">
        <v>89</v>
      </c>
      <c r="O24" s="18" t="s">
        <v>16</v>
      </c>
      <c r="P24" s="11" t="s">
        <v>90</v>
      </c>
    </row>
    <row r="25" spans="1:16" ht="26" x14ac:dyDescent="0.35">
      <c r="A25" s="7">
        <f t="shared" si="0"/>
        <v>23</v>
      </c>
      <c r="B25" s="93"/>
      <c r="C25" s="96"/>
      <c r="D25" s="13" t="s">
        <v>53</v>
      </c>
      <c r="E25" s="20" t="s">
        <v>17</v>
      </c>
      <c r="F25" s="8"/>
      <c r="G25" s="20" t="s">
        <v>17</v>
      </c>
      <c r="H25" s="8"/>
      <c r="I25" s="20" t="s">
        <v>17</v>
      </c>
      <c r="J25" s="8"/>
      <c r="K25" s="20" t="s">
        <v>17</v>
      </c>
      <c r="L25" s="8"/>
      <c r="M25" s="20" t="s">
        <v>17</v>
      </c>
      <c r="N25" s="17" t="s">
        <v>91</v>
      </c>
      <c r="O25" s="6" t="s">
        <v>16</v>
      </c>
      <c r="P25" s="8"/>
    </row>
    <row r="26" spans="1:16" ht="26" x14ac:dyDescent="0.35">
      <c r="A26" s="7">
        <f t="shared" si="0"/>
        <v>24</v>
      </c>
      <c r="B26" s="93"/>
      <c r="C26" s="8" t="s">
        <v>14</v>
      </c>
      <c r="D26" s="12"/>
      <c r="E26" s="6" t="s">
        <v>16</v>
      </c>
      <c r="F26" s="17" t="s">
        <v>32</v>
      </c>
      <c r="G26" s="6" t="s">
        <v>16</v>
      </c>
      <c r="H26" s="17" t="s">
        <v>32</v>
      </c>
      <c r="I26" s="6" t="s">
        <v>16</v>
      </c>
      <c r="J26" s="17" t="s">
        <v>32</v>
      </c>
      <c r="K26" s="6" t="s">
        <v>16</v>
      </c>
      <c r="L26" s="17" t="s">
        <v>32</v>
      </c>
      <c r="M26" s="6" t="s">
        <v>16</v>
      </c>
      <c r="N26" s="17" t="s">
        <v>32</v>
      </c>
      <c r="O26" s="6" t="s">
        <v>16</v>
      </c>
      <c r="P26" s="17" t="s">
        <v>32</v>
      </c>
    </row>
  </sheetData>
  <mergeCells count="18">
    <mergeCell ref="A1:A2"/>
    <mergeCell ref="B1:B2"/>
    <mergeCell ref="C1:C2"/>
    <mergeCell ref="D1:D2"/>
    <mergeCell ref="G1:H1"/>
    <mergeCell ref="M1:N1"/>
    <mergeCell ref="O1:P1"/>
    <mergeCell ref="B3:B13"/>
    <mergeCell ref="B14:B17"/>
    <mergeCell ref="B18:B26"/>
    <mergeCell ref="C18:C19"/>
    <mergeCell ref="C20:C21"/>
    <mergeCell ref="C22:C25"/>
    <mergeCell ref="K1:L1"/>
    <mergeCell ref="E1:F1"/>
    <mergeCell ref="I1:J1"/>
    <mergeCell ref="C8:C9"/>
    <mergeCell ref="C15:C16"/>
  </mergeCells>
  <conditionalFormatting sqref="B3 G2:H2 B1:D1 K2:L2 K13:K15 I13:I15 E13:E26 O13:O26 M13:M15 G13:G15 G3:G8 K3:K8 M3:M8 O3:O11 E3:E11 I3:I8 D9:D10 I10:I11 M10:M11 K10 G10:G11 G17:G26 M17:M26 I17:I26 K17:K26">
    <cfRule type="cellIs" dxfId="43" priority="23" operator="equal">
      <formula>"Tidak dinilai"</formula>
    </cfRule>
  </conditionalFormatting>
  <conditionalFormatting sqref="D4">
    <cfRule type="cellIs" dxfId="42" priority="21" operator="equal">
      <formula>"Tidak dinilai"</formula>
    </cfRule>
  </conditionalFormatting>
  <conditionalFormatting sqref="D3">
    <cfRule type="cellIs" dxfId="41" priority="22" operator="equal">
      <formula>"Tidak dinilai"</formula>
    </cfRule>
  </conditionalFormatting>
  <conditionalFormatting sqref="D14 D16:D17">
    <cfRule type="cellIs" dxfId="40" priority="16" operator="equal">
      <formula>"Tidak dinilai"</formula>
    </cfRule>
  </conditionalFormatting>
  <conditionalFormatting sqref="D5">
    <cfRule type="cellIs" dxfId="39" priority="20" operator="equal">
      <formula>"Tidak dinilai"</formula>
    </cfRule>
  </conditionalFormatting>
  <conditionalFormatting sqref="D11">
    <cfRule type="cellIs" dxfId="38" priority="18" operator="equal">
      <formula>"Tidak dinilai"</formula>
    </cfRule>
  </conditionalFormatting>
  <conditionalFormatting sqref="D13">
    <cfRule type="cellIs" dxfId="37" priority="17" operator="equal">
      <formula>"Tidak dinilai"</formula>
    </cfRule>
  </conditionalFormatting>
  <conditionalFormatting sqref="A1">
    <cfRule type="cellIs" dxfId="36" priority="15" operator="equal">
      <formula>"Tidak dinilai"</formula>
    </cfRule>
  </conditionalFormatting>
  <conditionalFormatting sqref="N2">
    <cfRule type="cellIs" dxfId="35" priority="14" operator="equal">
      <formula>"Tidak dinilai"</formula>
    </cfRule>
  </conditionalFormatting>
  <conditionalFormatting sqref="M2">
    <cfRule type="cellIs" dxfId="34" priority="13" operator="equal">
      <formula>"Tidak dinilai"</formula>
    </cfRule>
  </conditionalFormatting>
  <conditionalFormatting sqref="P2">
    <cfRule type="cellIs" dxfId="33" priority="12" operator="equal">
      <formula>"Tidak dinilai"</formula>
    </cfRule>
  </conditionalFormatting>
  <conditionalFormatting sqref="O2">
    <cfRule type="cellIs" dxfId="32" priority="11" operator="equal">
      <formula>"Tidak dinilai"</formula>
    </cfRule>
  </conditionalFormatting>
  <conditionalFormatting sqref="E2:F2">
    <cfRule type="cellIs" dxfId="31" priority="10" operator="equal">
      <formula>"Tidak dinilai"</formula>
    </cfRule>
  </conditionalFormatting>
  <conditionalFormatting sqref="I2:J2">
    <cfRule type="cellIs" dxfId="30" priority="9" operator="equal">
      <formula>"Tidak dinilai"</formula>
    </cfRule>
  </conditionalFormatting>
  <conditionalFormatting sqref="K11">
    <cfRule type="cellIs" dxfId="29" priority="8" operator="equal">
      <formula>"Tidak dinilai"</formula>
    </cfRule>
  </conditionalFormatting>
  <conditionalFormatting sqref="G12 K12 M12 O12 E12 I12">
    <cfRule type="cellIs" dxfId="28" priority="7" operator="equal">
      <formula>"Tidak dinilai"</formula>
    </cfRule>
  </conditionalFormatting>
  <conditionalFormatting sqref="D12">
    <cfRule type="cellIs" dxfId="27" priority="6" operator="equal">
      <formula>"Tidak dinilai"</formula>
    </cfRule>
  </conditionalFormatting>
  <conditionalFormatting sqref="D8">
    <cfRule type="cellIs" dxfId="26" priority="5" operator="equal">
      <formula>"Tidak dinilai"</formula>
    </cfRule>
  </conditionalFormatting>
  <conditionalFormatting sqref="D6:D7">
    <cfRule type="cellIs" dxfId="25" priority="4" operator="equal">
      <formula>"Tidak dinilai"</formula>
    </cfRule>
  </conditionalFormatting>
  <conditionalFormatting sqref="G9 I9 K9 M9">
    <cfRule type="cellIs" dxfId="24" priority="3" operator="equal">
      <formula>"Tidak dinilai"</formula>
    </cfRule>
  </conditionalFormatting>
  <conditionalFormatting sqref="D15">
    <cfRule type="cellIs" dxfId="23" priority="2" operator="equal">
      <formula>"Tidak dinilai"</formula>
    </cfRule>
  </conditionalFormatting>
  <conditionalFormatting sqref="G16 I16 K16 M16">
    <cfRule type="cellIs" dxfId="22" priority="1" operator="equal">
      <formula>"Tidak dinilai"</formula>
    </cfRule>
  </conditionalFormatting>
  <dataValidations count="1">
    <dataValidation type="list" allowBlank="1" showInputMessage="1" showErrorMessage="1" sqref="E3:E26 O3:O26 I3:I26 G3:G26 M3:M26 K3:K26">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zoomScale="70" zoomScaleNormal="70" workbookViewId="0"/>
  </sheetViews>
  <sheetFormatPr defaultColWidth="8.81640625" defaultRowHeight="15.5" x14ac:dyDescent="0.35"/>
  <cols>
    <col min="1" max="1" width="7.453125" style="74" customWidth="1"/>
    <col min="2" max="2" width="17" style="75" customWidth="1"/>
    <col min="3" max="3" width="23.54296875" style="43" customWidth="1"/>
    <col min="4" max="4" width="20.1796875" style="43" customWidth="1"/>
    <col min="5" max="5" width="9.1796875" style="43" customWidth="1"/>
    <col min="6" max="6" width="46.453125" style="43" customWidth="1"/>
    <col min="7" max="11" width="32.453125" style="43" customWidth="1"/>
    <col min="12" max="16384" width="8.81640625" style="43"/>
  </cols>
  <sheetData>
    <row r="1" spans="1:11" x14ac:dyDescent="0.35">
      <c r="A1" s="87" t="s">
        <v>244</v>
      </c>
    </row>
    <row r="3" spans="1:11" ht="29.15" customHeight="1" x14ac:dyDescent="0.35">
      <c r="A3" s="119" t="s">
        <v>15</v>
      </c>
      <c r="B3" s="119" t="s">
        <v>2</v>
      </c>
      <c r="C3" s="119" t="s">
        <v>0</v>
      </c>
      <c r="D3" s="119" t="s">
        <v>20</v>
      </c>
      <c r="E3" s="119" t="s">
        <v>245</v>
      </c>
      <c r="F3" s="119"/>
      <c r="G3" s="115" t="s">
        <v>93</v>
      </c>
      <c r="H3" s="116"/>
      <c r="I3" s="116"/>
      <c r="J3" s="116"/>
      <c r="K3" s="116"/>
    </row>
    <row r="4" spans="1:11" x14ac:dyDescent="0.35">
      <c r="A4" s="119"/>
      <c r="B4" s="119"/>
      <c r="C4" s="119"/>
      <c r="D4" s="119"/>
      <c r="E4" s="65" t="s">
        <v>21</v>
      </c>
      <c r="F4" s="65" t="s">
        <v>1</v>
      </c>
      <c r="G4" s="65">
        <v>4</v>
      </c>
      <c r="H4" s="65">
        <v>3</v>
      </c>
      <c r="I4" s="65">
        <v>2</v>
      </c>
      <c r="J4" s="65">
        <v>1</v>
      </c>
      <c r="K4" s="65">
        <v>0</v>
      </c>
    </row>
    <row r="5" spans="1:11" ht="111" customHeight="1" x14ac:dyDescent="0.35">
      <c r="A5" s="65">
        <v>1</v>
      </c>
      <c r="B5" s="122" t="s">
        <v>7</v>
      </c>
      <c r="C5" s="38" t="s">
        <v>122</v>
      </c>
      <c r="D5" s="68"/>
      <c r="E5" s="65" t="s">
        <v>16</v>
      </c>
      <c r="F5" s="83" t="s">
        <v>195</v>
      </c>
      <c r="G5" s="84" t="s">
        <v>196</v>
      </c>
      <c r="H5" s="84" t="s">
        <v>197</v>
      </c>
      <c r="I5" s="84" t="s">
        <v>198</v>
      </c>
      <c r="J5" s="84" t="s">
        <v>199</v>
      </c>
      <c r="K5" s="84" t="s">
        <v>200</v>
      </c>
    </row>
    <row r="6" spans="1:11" ht="171.65" customHeight="1" x14ac:dyDescent="0.35">
      <c r="A6" s="65">
        <f>A5+1</f>
        <v>2</v>
      </c>
      <c r="B6" s="122"/>
      <c r="C6" s="38" t="s">
        <v>3</v>
      </c>
      <c r="D6" s="68"/>
      <c r="E6" s="65" t="s">
        <v>16</v>
      </c>
      <c r="F6" s="38" t="s">
        <v>157</v>
      </c>
      <c r="G6" s="69" t="s">
        <v>37</v>
      </c>
      <c r="H6" s="69" t="s">
        <v>45</v>
      </c>
      <c r="I6" s="69" t="s">
        <v>28</v>
      </c>
      <c r="J6" s="69" t="s">
        <v>38</v>
      </c>
      <c r="K6" s="69" t="s">
        <v>39</v>
      </c>
    </row>
    <row r="7" spans="1:11" ht="165" customHeight="1" x14ac:dyDescent="0.35">
      <c r="A7" s="65">
        <f t="shared" ref="A7:A20" si="0">A6+1</f>
        <v>3</v>
      </c>
      <c r="B7" s="122"/>
      <c r="C7" s="38" t="s">
        <v>5</v>
      </c>
      <c r="D7" s="68"/>
      <c r="E7" s="65" t="s">
        <v>16</v>
      </c>
      <c r="F7" s="38" t="s">
        <v>141</v>
      </c>
      <c r="G7" s="69" t="s">
        <v>137</v>
      </c>
      <c r="H7" s="69" t="s">
        <v>138</v>
      </c>
      <c r="I7" s="69" t="s">
        <v>210</v>
      </c>
      <c r="J7" s="69" t="s">
        <v>139</v>
      </c>
      <c r="K7" s="69" t="s">
        <v>140</v>
      </c>
    </row>
    <row r="8" spans="1:11" ht="98.5" customHeight="1" x14ac:dyDescent="0.35">
      <c r="A8" s="65">
        <f t="shared" si="0"/>
        <v>4</v>
      </c>
      <c r="B8" s="122"/>
      <c r="C8" s="38" t="s">
        <v>123</v>
      </c>
      <c r="D8" s="66" t="s">
        <v>124</v>
      </c>
      <c r="E8" s="65" t="s">
        <v>16</v>
      </c>
      <c r="F8" s="83" t="s">
        <v>201</v>
      </c>
      <c r="G8" s="85" t="s">
        <v>202</v>
      </c>
      <c r="H8" s="85" t="s">
        <v>203</v>
      </c>
      <c r="I8" s="85" t="s">
        <v>204</v>
      </c>
      <c r="J8" s="85" t="s">
        <v>211</v>
      </c>
      <c r="K8" s="85" t="s">
        <v>205</v>
      </c>
    </row>
    <row r="9" spans="1:11" ht="32.25" customHeight="1" x14ac:dyDescent="0.35">
      <c r="A9" s="103">
        <f t="shared" si="0"/>
        <v>5</v>
      </c>
      <c r="B9" s="122"/>
      <c r="C9" s="120"/>
      <c r="D9" s="106" t="s">
        <v>125</v>
      </c>
      <c r="E9" s="103" t="s">
        <v>16</v>
      </c>
      <c r="F9" s="106" t="s">
        <v>106</v>
      </c>
      <c r="G9" s="70" t="s">
        <v>120</v>
      </c>
      <c r="H9" s="109" t="s">
        <v>98</v>
      </c>
      <c r="I9" s="110"/>
      <c r="J9" s="110"/>
      <c r="K9" s="111"/>
    </row>
    <row r="10" spans="1:11" ht="55.5" customHeight="1" x14ac:dyDescent="0.35">
      <c r="A10" s="105"/>
      <c r="B10" s="122"/>
      <c r="C10" s="121"/>
      <c r="D10" s="108"/>
      <c r="E10" s="105"/>
      <c r="F10" s="108"/>
      <c r="G10" s="109" t="s">
        <v>107</v>
      </c>
      <c r="H10" s="117"/>
      <c r="I10" s="117"/>
      <c r="J10" s="117"/>
      <c r="K10" s="118"/>
    </row>
    <row r="11" spans="1:11" ht="103.5" customHeight="1" x14ac:dyDescent="0.35">
      <c r="A11" s="65">
        <f>A9+1</f>
        <v>6</v>
      </c>
      <c r="B11" s="122"/>
      <c r="C11" s="38" t="s">
        <v>126</v>
      </c>
      <c r="D11" s="68"/>
      <c r="E11" s="65" t="s">
        <v>16</v>
      </c>
      <c r="F11" s="38" t="s">
        <v>108</v>
      </c>
      <c r="G11" s="38" t="s">
        <v>109</v>
      </c>
      <c r="H11" s="38" t="s">
        <v>110</v>
      </c>
      <c r="I11" s="38" t="s">
        <v>111</v>
      </c>
      <c r="J11" s="66" t="s">
        <v>112</v>
      </c>
      <c r="K11" s="66" t="s">
        <v>113</v>
      </c>
    </row>
    <row r="12" spans="1:11" ht="384" customHeight="1" x14ac:dyDescent="0.35">
      <c r="A12" s="65">
        <f t="shared" si="0"/>
        <v>7</v>
      </c>
      <c r="B12" s="122"/>
      <c r="C12" s="38" t="s">
        <v>127</v>
      </c>
      <c r="D12" s="68"/>
      <c r="E12" s="65" t="s">
        <v>16</v>
      </c>
      <c r="F12" s="38" t="s">
        <v>191</v>
      </c>
      <c r="G12" s="72" t="s">
        <v>206</v>
      </c>
      <c r="H12" s="72" t="s">
        <v>207</v>
      </c>
      <c r="I12" s="76" t="s">
        <v>208</v>
      </c>
      <c r="J12" s="76" t="s">
        <v>209</v>
      </c>
      <c r="K12" s="76" t="s">
        <v>142</v>
      </c>
    </row>
    <row r="13" spans="1:11" ht="272.25" customHeight="1" x14ac:dyDescent="0.35">
      <c r="A13" s="65">
        <f t="shared" si="0"/>
        <v>8</v>
      </c>
      <c r="B13" s="71" t="s">
        <v>129</v>
      </c>
      <c r="C13" s="38" t="s">
        <v>121</v>
      </c>
      <c r="D13" s="68"/>
      <c r="E13" s="65" t="s">
        <v>16</v>
      </c>
      <c r="F13" s="38" t="s">
        <v>128</v>
      </c>
      <c r="G13" s="38" t="s">
        <v>145</v>
      </c>
      <c r="H13" s="38" t="s">
        <v>146</v>
      </c>
      <c r="I13" s="38" t="s">
        <v>147</v>
      </c>
      <c r="J13" s="109" t="s">
        <v>94</v>
      </c>
      <c r="K13" s="111"/>
    </row>
    <row r="14" spans="1:11" s="79" customFormat="1" ht="132" customHeight="1" x14ac:dyDescent="0.35">
      <c r="A14" s="65">
        <f t="shared" si="0"/>
        <v>9</v>
      </c>
      <c r="B14" s="77"/>
      <c r="C14" s="72" t="s">
        <v>148</v>
      </c>
      <c r="D14" s="76" t="s">
        <v>149</v>
      </c>
      <c r="E14" s="78" t="s">
        <v>16</v>
      </c>
      <c r="F14" s="72" t="s">
        <v>192</v>
      </c>
      <c r="G14" s="72" t="s">
        <v>173</v>
      </c>
      <c r="H14" s="113" t="s">
        <v>174</v>
      </c>
      <c r="I14" s="114"/>
      <c r="J14" s="109" t="s">
        <v>94</v>
      </c>
      <c r="K14" s="111"/>
    </row>
    <row r="15" spans="1:11" ht="257.25" customHeight="1" x14ac:dyDescent="0.35">
      <c r="A15" s="65">
        <f t="shared" si="0"/>
        <v>10</v>
      </c>
      <c r="B15" s="71"/>
      <c r="C15" s="38"/>
      <c r="D15" s="76" t="s">
        <v>150</v>
      </c>
      <c r="E15" s="65" t="s">
        <v>16</v>
      </c>
      <c r="F15" s="38" t="s">
        <v>175</v>
      </c>
      <c r="G15" s="80" t="s">
        <v>193</v>
      </c>
      <c r="H15" s="73" t="s">
        <v>176</v>
      </c>
      <c r="I15" s="73" t="s">
        <v>177</v>
      </c>
      <c r="J15" s="73" t="s">
        <v>178</v>
      </c>
      <c r="K15" s="81" t="s">
        <v>136</v>
      </c>
    </row>
    <row r="16" spans="1:11" ht="279" x14ac:dyDescent="0.35">
      <c r="A16" s="65">
        <f t="shared" si="0"/>
        <v>11</v>
      </c>
      <c r="B16" s="71"/>
      <c r="C16" s="38" t="s">
        <v>130</v>
      </c>
      <c r="D16" s="68"/>
      <c r="E16" s="65" t="s">
        <v>16</v>
      </c>
      <c r="F16" s="72" t="s">
        <v>194</v>
      </c>
      <c r="G16" s="38" t="s">
        <v>179</v>
      </c>
      <c r="H16" s="38" t="s">
        <v>180</v>
      </c>
      <c r="I16" s="38" t="s">
        <v>181</v>
      </c>
      <c r="J16" s="38" t="s">
        <v>182</v>
      </c>
      <c r="K16" s="38" t="s">
        <v>183</v>
      </c>
    </row>
    <row r="17" spans="1:11" ht="215.15" customHeight="1" x14ac:dyDescent="0.35">
      <c r="A17" s="65">
        <f t="shared" si="0"/>
        <v>12</v>
      </c>
      <c r="B17" s="100" t="s">
        <v>134</v>
      </c>
      <c r="C17" s="112" t="s">
        <v>10</v>
      </c>
      <c r="D17" s="38" t="s">
        <v>12</v>
      </c>
      <c r="E17" s="65" t="s">
        <v>16</v>
      </c>
      <c r="F17" s="38" t="s">
        <v>33</v>
      </c>
      <c r="G17" s="76" t="s">
        <v>212</v>
      </c>
      <c r="H17" s="76" t="s">
        <v>213</v>
      </c>
      <c r="I17" s="76" t="s">
        <v>214</v>
      </c>
      <c r="J17" s="76" t="s">
        <v>215</v>
      </c>
      <c r="K17" s="76" t="s">
        <v>216</v>
      </c>
    </row>
    <row r="18" spans="1:11" ht="147.65" customHeight="1" x14ac:dyDescent="0.35">
      <c r="A18" s="65">
        <f t="shared" si="0"/>
        <v>13</v>
      </c>
      <c r="B18" s="101"/>
      <c r="C18" s="112"/>
      <c r="D18" s="38" t="s">
        <v>242</v>
      </c>
      <c r="E18" s="65" t="s">
        <v>16</v>
      </c>
      <c r="F18" s="38" t="s">
        <v>243</v>
      </c>
      <c r="G18" s="86" t="s">
        <v>217</v>
      </c>
      <c r="H18" s="86" t="s">
        <v>218</v>
      </c>
      <c r="I18" s="86" t="s">
        <v>219</v>
      </c>
      <c r="J18" s="86" t="s">
        <v>220</v>
      </c>
      <c r="K18" s="86" t="s">
        <v>221</v>
      </c>
    </row>
    <row r="19" spans="1:11" ht="203.15" customHeight="1" x14ac:dyDescent="0.35">
      <c r="A19" s="65">
        <f t="shared" si="0"/>
        <v>14</v>
      </c>
      <c r="B19" s="101"/>
      <c r="C19" s="67" t="s">
        <v>132</v>
      </c>
      <c r="D19" s="38" t="s">
        <v>95</v>
      </c>
      <c r="E19" s="65" t="s">
        <v>16</v>
      </c>
      <c r="F19" s="38" t="s">
        <v>102</v>
      </c>
      <c r="G19" s="38" t="s">
        <v>40</v>
      </c>
      <c r="H19" s="38" t="s">
        <v>41</v>
      </c>
      <c r="I19" s="38" t="s">
        <v>42</v>
      </c>
      <c r="J19" s="38" t="s">
        <v>43</v>
      </c>
      <c r="K19" s="38" t="s">
        <v>44</v>
      </c>
    </row>
    <row r="20" spans="1:11" ht="53.15" customHeight="1" x14ac:dyDescent="0.35">
      <c r="A20" s="103">
        <f t="shared" si="0"/>
        <v>15</v>
      </c>
      <c r="B20" s="101"/>
      <c r="C20" s="106" t="s">
        <v>133</v>
      </c>
      <c r="D20" s="106" t="s">
        <v>13</v>
      </c>
      <c r="E20" s="103" t="s">
        <v>16</v>
      </c>
      <c r="F20" s="38" t="s">
        <v>87</v>
      </c>
      <c r="G20" s="109" t="s">
        <v>30</v>
      </c>
      <c r="H20" s="110"/>
      <c r="I20" s="110"/>
      <c r="J20" s="110"/>
      <c r="K20" s="111"/>
    </row>
    <row r="21" spans="1:11" ht="46.5" x14ac:dyDescent="0.35">
      <c r="A21" s="104"/>
      <c r="B21" s="101"/>
      <c r="C21" s="107"/>
      <c r="D21" s="107"/>
      <c r="E21" s="104"/>
      <c r="F21" s="38" t="s">
        <v>31</v>
      </c>
      <c r="G21" s="38" t="s">
        <v>222</v>
      </c>
      <c r="H21" s="38" t="s">
        <v>223</v>
      </c>
      <c r="I21" s="38" t="s">
        <v>224</v>
      </c>
      <c r="J21" s="38" t="s">
        <v>225</v>
      </c>
      <c r="K21" s="38" t="s">
        <v>29</v>
      </c>
    </row>
    <row r="22" spans="1:11" ht="31" x14ac:dyDescent="0.35">
      <c r="A22" s="104"/>
      <c r="B22" s="101"/>
      <c r="C22" s="107"/>
      <c r="D22" s="107"/>
      <c r="E22" s="104"/>
      <c r="F22" s="72" t="s">
        <v>161</v>
      </c>
      <c r="G22" s="72" t="s">
        <v>226</v>
      </c>
      <c r="H22" s="72" t="s">
        <v>227</v>
      </c>
      <c r="I22" s="72" t="s">
        <v>228</v>
      </c>
      <c r="J22" s="72" t="s">
        <v>229</v>
      </c>
      <c r="K22" s="72" t="s">
        <v>29</v>
      </c>
    </row>
    <row r="23" spans="1:11" ht="31" x14ac:dyDescent="0.35">
      <c r="A23" s="104"/>
      <c r="B23" s="101"/>
      <c r="C23" s="107"/>
      <c r="D23" s="107"/>
      <c r="E23" s="104"/>
      <c r="F23" s="38" t="s">
        <v>158</v>
      </c>
      <c r="G23" s="38" t="s">
        <v>230</v>
      </c>
      <c r="H23" s="38" t="s">
        <v>231</v>
      </c>
      <c r="I23" s="38" t="s">
        <v>232</v>
      </c>
      <c r="J23" s="38" t="s">
        <v>233</v>
      </c>
      <c r="K23" s="38" t="s">
        <v>29</v>
      </c>
    </row>
    <row r="24" spans="1:11" ht="31" x14ac:dyDescent="0.35">
      <c r="A24" s="104"/>
      <c r="B24" s="101"/>
      <c r="C24" s="107"/>
      <c r="D24" s="107"/>
      <c r="E24" s="104"/>
      <c r="F24" s="38" t="s">
        <v>159</v>
      </c>
      <c r="G24" s="38" t="s">
        <v>234</v>
      </c>
      <c r="H24" s="38" t="s">
        <v>235</v>
      </c>
      <c r="I24" s="38" t="s">
        <v>236</v>
      </c>
      <c r="J24" s="38" t="s">
        <v>237</v>
      </c>
      <c r="K24" s="38" t="s">
        <v>29</v>
      </c>
    </row>
    <row r="25" spans="1:11" ht="46.5" x14ac:dyDescent="0.35">
      <c r="A25" s="105"/>
      <c r="B25" s="101"/>
      <c r="C25" s="107"/>
      <c r="D25" s="108"/>
      <c r="E25" s="105"/>
      <c r="F25" s="38" t="s">
        <v>160</v>
      </c>
      <c r="G25" s="38" t="s">
        <v>238</v>
      </c>
      <c r="H25" s="38" t="s">
        <v>239</v>
      </c>
      <c r="I25" s="38" t="s">
        <v>240</v>
      </c>
      <c r="J25" s="38" t="s">
        <v>241</v>
      </c>
      <c r="K25" s="38" t="s">
        <v>29</v>
      </c>
    </row>
    <row r="26" spans="1:11" ht="263.5" x14ac:dyDescent="0.35">
      <c r="A26" s="65">
        <f>A20+1</f>
        <v>16</v>
      </c>
      <c r="B26" s="101"/>
      <c r="C26" s="107"/>
      <c r="D26" s="38" t="s">
        <v>131</v>
      </c>
      <c r="E26" s="65" t="s">
        <v>16</v>
      </c>
      <c r="F26" s="38" t="s">
        <v>184</v>
      </c>
      <c r="G26" s="82" t="s">
        <v>162</v>
      </c>
      <c r="H26" s="82" t="s">
        <v>163</v>
      </c>
      <c r="I26" s="82" t="s">
        <v>151</v>
      </c>
      <c r="J26" s="82" t="s">
        <v>152</v>
      </c>
      <c r="K26" s="69" t="s">
        <v>164</v>
      </c>
    </row>
    <row r="27" spans="1:11" ht="155" x14ac:dyDescent="0.35">
      <c r="A27" s="65">
        <f>A26+1</f>
        <v>17</v>
      </c>
      <c r="B27" s="101"/>
      <c r="C27" s="66"/>
      <c r="D27" s="38" t="s">
        <v>135</v>
      </c>
      <c r="E27" s="65" t="s">
        <v>16</v>
      </c>
      <c r="F27" s="38" t="s">
        <v>185</v>
      </c>
      <c r="G27" s="82" t="s">
        <v>186</v>
      </c>
      <c r="H27" s="82" t="s">
        <v>187</v>
      </c>
      <c r="I27" s="82" t="s">
        <v>188</v>
      </c>
      <c r="J27" s="82" t="s">
        <v>189</v>
      </c>
      <c r="K27" s="69" t="s">
        <v>164</v>
      </c>
    </row>
    <row r="28" spans="1:11" ht="187.5" customHeight="1" x14ac:dyDescent="0.35">
      <c r="A28" s="65">
        <f>A27+1</f>
        <v>18</v>
      </c>
      <c r="B28" s="101"/>
      <c r="C28" s="66"/>
      <c r="D28" s="38" t="s">
        <v>153</v>
      </c>
      <c r="E28" s="65" t="s">
        <v>16</v>
      </c>
      <c r="F28" s="38" t="s">
        <v>190</v>
      </c>
      <c r="G28" s="82" t="s">
        <v>165</v>
      </c>
      <c r="H28" s="82" t="s">
        <v>166</v>
      </c>
      <c r="I28" s="82" t="s">
        <v>168</v>
      </c>
      <c r="J28" s="82" t="s">
        <v>167</v>
      </c>
      <c r="K28" s="82" t="s">
        <v>164</v>
      </c>
    </row>
    <row r="29" spans="1:11" ht="46.5" x14ac:dyDescent="0.35">
      <c r="A29" s="65">
        <f>A28+1</f>
        <v>19</v>
      </c>
      <c r="B29" s="102"/>
      <c r="C29" s="66"/>
      <c r="D29" s="38" t="s">
        <v>155</v>
      </c>
      <c r="E29" s="65" t="s">
        <v>16</v>
      </c>
      <c r="F29" s="38" t="s">
        <v>156</v>
      </c>
      <c r="G29" s="82" t="s">
        <v>171</v>
      </c>
      <c r="H29" s="82" t="s">
        <v>170</v>
      </c>
      <c r="I29" s="82" t="s">
        <v>169</v>
      </c>
      <c r="J29" s="82" t="s">
        <v>172</v>
      </c>
      <c r="K29" s="69" t="s">
        <v>164</v>
      </c>
    </row>
    <row r="32" spans="1:11" x14ac:dyDescent="0.35">
      <c r="F32" s="43" t="s">
        <v>154</v>
      </c>
    </row>
  </sheetData>
  <mergeCells count="24">
    <mergeCell ref="A9:A10"/>
    <mergeCell ref="C9:C10"/>
    <mergeCell ref="D9:D10"/>
    <mergeCell ref="E9:E10"/>
    <mergeCell ref="F9:F10"/>
    <mergeCell ref="B5:B12"/>
    <mergeCell ref="A3:A4"/>
    <mergeCell ref="B3:B4"/>
    <mergeCell ref="C3:C4"/>
    <mergeCell ref="D3:D4"/>
    <mergeCell ref="E3:F3"/>
    <mergeCell ref="G20:K20"/>
    <mergeCell ref="C17:C18"/>
    <mergeCell ref="H14:I14"/>
    <mergeCell ref="J14:K14"/>
    <mergeCell ref="G3:K3"/>
    <mergeCell ref="H9:K9"/>
    <mergeCell ref="G10:K10"/>
    <mergeCell ref="J13:K13"/>
    <mergeCell ref="B17:B29"/>
    <mergeCell ref="A20:A25"/>
    <mergeCell ref="C20:C26"/>
    <mergeCell ref="D20:D25"/>
    <mergeCell ref="E20:E25"/>
  </mergeCells>
  <conditionalFormatting sqref="E5:E7 D11 D8:E9 E17:E20 E11:E15 E26:E29">
    <cfRule type="cellIs" dxfId="21" priority="9" operator="equal">
      <formula>"Tidak dinilai"</formula>
    </cfRule>
  </conditionalFormatting>
  <conditionalFormatting sqref="A3">
    <cfRule type="cellIs" dxfId="20" priority="7" operator="equal">
      <formula>"Tidak dinilai"</formula>
    </cfRule>
  </conditionalFormatting>
  <conditionalFormatting sqref="D13:D16">
    <cfRule type="cellIs" dxfId="19" priority="8" operator="equal">
      <formula>"Tidak dinilai"</formula>
    </cfRule>
  </conditionalFormatting>
  <conditionalFormatting sqref="E4:F4">
    <cfRule type="cellIs" dxfId="18" priority="6" operator="equal">
      <formula>"Tidak dinilai"</formula>
    </cfRule>
  </conditionalFormatting>
  <conditionalFormatting sqref="G4:K4">
    <cfRule type="cellIs" dxfId="17" priority="5" operator="equal">
      <formula>"Tidak dinilai"</formula>
    </cfRule>
  </conditionalFormatting>
  <conditionalFormatting sqref="B5 B3:D3">
    <cfRule type="cellIs" dxfId="16" priority="14" operator="equal">
      <formula>"Tidak dinilai"</formula>
    </cfRule>
  </conditionalFormatting>
  <conditionalFormatting sqref="D6">
    <cfRule type="cellIs" dxfId="15" priority="12" operator="equal">
      <formula>"Tidak dinilai"</formula>
    </cfRule>
  </conditionalFormatting>
  <conditionalFormatting sqref="D5">
    <cfRule type="cellIs" dxfId="14" priority="13" operator="equal">
      <formula>"Tidak dinilai"</formula>
    </cfRule>
  </conditionalFormatting>
  <conditionalFormatting sqref="D7">
    <cfRule type="cellIs" dxfId="13" priority="11" operator="equal">
      <formula>"Tidak dinilai"</formula>
    </cfRule>
  </conditionalFormatting>
  <conditionalFormatting sqref="D12">
    <cfRule type="cellIs" dxfId="12" priority="10" operator="equal">
      <formula>"Tidak dinilai"</formula>
    </cfRule>
  </conditionalFormatting>
  <conditionalFormatting sqref="E16">
    <cfRule type="cellIs" dxfId="11" priority="1" operator="equal">
      <formula>"Tidak dinilai"</formula>
    </cfRule>
  </conditionalFormatting>
  <dataValidations count="1">
    <dataValidation type="list" allowBlank="1" showInputMessage="1" showErrorMessage="1" sqref="E26:E29 E5:E9 E11:E20">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23"/>
  <sheetViews>
    <sheetView zoomScale="85" zoomScaleNormal="85" workbookViewId="0">
      <selection activeCell="K27" sqref="K27"/>
    </sheetView>
  </sheetViews>
  <sheetFormatPr defaultColWidth="8.81640625" defaultRowHeight="18" x14ac:dyDescent="0.35"/>
  <cols>
    <col min="1" max="1" width="9.453125" style="3" customWidth="1"/>
    <col min="2" max="2" width="22.453125" style="4" customWidth="1"/>
    <col min="3" max="3" width="39.453125" style="2" customWidth="1"/>
    <col min="4" max="4" width="47.453125" style="2" customWidth="1"/>
    <col min="5" max="5" width="6.1796875" style="1" customWidth="1"/>
    <col min="6" max="6" width="8.1796875" style="1" customWidth="1"/>
    <col min="7" max="7" width="6.1796875" style="32" customWidth="1"/>
    <col min="8" max="8" width="7.81640625" style="32" customWidth="1"/>
    <col min="9" max="9" width="6.1796875" style="1" customWidth="1"/>
    <col min="10" max="10" width="8" style="1" customWidth="1"/>
    <col min="11" max="11" width="9" style="1" customWidth="1"/>
    <col min="12" max="13" width="11.81640625" style="1" customWidth="1"/>
    <col min="14" max="16384" width="8.81640625" style="1"/>
  </cols>
  <sheetData>
    <row r="1" spans="1:13" ht="18.5" thickBot="1" x14ac:dyDescent="0.4"/>
    <row r="2" spans="1:13" ht="29.15" customHeight="1" x14ac:dyDescent="0.35">
      <c r="A2" s="123" t="s">
        <v>15</v>
      </c>
      <c r="B2" s="125" t="s">
        <v>2</v>
      </c>
      <c r="C2" s="127" t="s">
        <v>0</v>
      </c>
      <c r="D2" s="129" t="s">
        <v>20</v>
      </c>
      <c r="E2" s="131" t="s">
        <v>22</v>
      </c>
      <c r="F2" s="132"/>
      <c r="G2" s="131" t="s">
        <v>23</v>
      </c>
      <c r="H2" s="132"/>
      <c r="I2" s="131" t="s">
        <v>24</v>
      </c>
      <c r="J2" s="132"/>
      <c r="K2" s="132" t="s">
        <v>25</v>
      </c>
      <c r="L2" s="132" t="s">
        <v>143</v>
      </c>
      <c r="M2" s="160" t="s">
        <v>144</v>
      </c>
    </row>
    <row r="3" spans="1:13" s="2" customFormat="1" ht="15.75" customHeight="1" x14ac:dyDescent="0.35">
      <c r="A3" s="124"/>
      <c r="B3" s="126"/>
      <c r="C3" s="128"/>
      <c r="D3" s="130"/>
      <c r="E3" s="133"/>
      <c r="F3" s="134"/>
      <c r="G3" s="133"/>
      <c r="H3" s="134"/>
      <c r="I3" s="133"/>
      <c r="J3" s="134"/>
      <c r="K3" s="134"/>
      <c r="L3" s="134"/>
      <c r="M3" s="161"/>
    </row>
    <row r="4" spans="1:13" ht="18.75" customHeight="1" x14ac:dyDescent="0.35">
      <c r="A4" s="23">
        <v>1</v>
      </c>
      <c r="B4" s="135" t="str">
        <f>'Matriks Penilaian'!B5</f>
        <v>1.  Kurikulum</v>
      </c>
      <c r="C4" s="24" t="str">
        <f>'Matriks Penilaian'!C5</f>
        <v>1.1  Keunggulan Program Studi.</v>
      </c>
      <c r="D4" s="25"/>
      <c r="E4" s="136">
        <v>4</v>
      </c>
      <c r="F4" s="137">
        <f>E4/$E$23</f>
        <v>0.33333333333333331</v>
      </c>
      <c r="G4" s="51">
        <v>4</v>
      </c>
      <c r="H4" s="53">
        <f>G4/(SUM($G$4:$G$10))</f>
        <v>0.18181818181818182</v>
      </c>
      <c r="I4" s="56"/>
      <c r="J4" s="53"/>
      <c r="K4" s="58">
        <f>$F$4*H4*100</f>
        <v>6.0606060606060606</v>
      </c>
      <c r="L4" s="61">
        <v>2</v>
      </c>
      <c r="M4" s="63">
        <f>K4*L4</f>
        <v>12.121212121212121</v>
      </c>
    </row>
    <row r="5" spans="1:13" ht="18.75" customHeight="1" x14ac:dyDescent="0.35">
      <c r="A5" s="23">
        <f>A4+1</f>
        <v>2</v>
      </c>
      <c r="B5" s="135"/>
      <c r="C5" s="24" t="str">
        <f>'Matriks Penilaian'!C6</f>
        <v>1.2  Profil Lulusan Program Studi.</v>
      </c>
      <c r="D5" s="25"/>
      <c r="E5" s="136"/>
      <c r="F5" s="137"/>
      <c r="G5" s="51">
        <v>3</v>
      </c>
      <c r="H5" s="53">
        <f>G5/(SUM($G$4:$G$10))</f>
        <v>0.13636363636363635</v>
      </c>
      <c r="I5" s="56"/>
      <c r="J5" s="53"/>
      <c r="K5" s="58">
        <f t="shared" ref="K5:K10" si="0">$F$4*H5*100</f>
        <v>4.545454545454545</v>
      </c>
      <c r="L5" s="61">
        <v>2</v>
      </c>
      <c r="M5" s="63">
        <f t="shared" ref="M5:M22" si="1">K5*L5</f>
        <v>9.0909090909090899</v>
      </c>
    </row>
    <row r="6" spans="1:13" ht="18.75" customHeight="1" x14ac:dyDescent="0.35">
      <c r="A6" s="23">
        <f t="shared" ref="A6:A10" si="2">A5+1</f>
        <v>3</v>
      </c>
      <c r="B6" s="135"/>
      <c r="C6" s="24" t="str">
        <f>'Matriks Penilaian'!C7</f>
        <v>1.3  Capaian Pembelajaran</v>
      </c>
      <c r="D6" s="25"/>
      <c r="E6" s="136"/>
      <c r="F6" s="137"/>
      <c r="G6" s="51">
        <v>3</v>
      </c>
      <c r="H6" s="53">
        <f>G6/(SUM($G$4:$G$10))</f>
        <v>0.13636363636363635</v>
      </c>
      <c r="I6" s="56"/>
      <c r="J6" s="53"/>
      <c r="K6" s="58">
        <f t="shared" si="0"/>
        <v>4.545454545454545</v>
      </c>
      <c r="L6" s="61">
        <v>2</v>
      </c>
      <c r="M6" s="63">
        <f t="shared" si="1"/>
        <v>9.0909090909090899</v>
      </c>
    </row>
    <row r="7" spans="1:13" ht="20.25" customHeight="1" x14ac:dyDescent="0.35">
      <c r="A7" s="23">
        <f t="shared" si="2"/>
        <v>4</v>
      </c>
      <c r="B7" s="135"/>
      <c r="C7" s="138" t="str">
        <f>'Matriks Penilaian'!C8</f>
        <v xml:space="preserve">1.4  Struktur Kurikulum </v>
      </c>
      <c r="D7" s="33" t="str">
        <f>'Matriks Penilaian'!D8</f>
        <v>1.4.1 Susunan mata kuliah</v>
      </c>
      <c r="E7" s="136"/>
      <c r="F7" s="137"/>
      <c r="G7" s="140">
        <v>5</v>
      </c>
      <c r="H7" s="165">
        <f>G7/(SUM($G$4:$G$10))</f>
        <v>0.22727272727272727</v>
      </c>
      <c r="I7" s="42">
        <v>2</v>
      </c>
      <c r="J7" s="53">
        <f>I7/SUM($I$7:$I$8)</f>
        <v>0.4</v>
      </c>
      <c r="K7" s="58">
        <f>$F$4*$H$7*J7*100</f>
        <v>3.0303030303030298</v>
      </c>
      <c r="L7" s="61">
        <v>2</v>
      </c>
      <c r="M7" s="63">
        <f t="shared" si="1"/>
        <v>6.0606060606060597</v>
      </c>
    </row>
    <row r="8" spans="1:13" ht="31" x14ac:dyDescent="0.35">
      <c r="A8" s="23">
        <f t="shared" si="2"/>
        <v>5</v>
      </c>
      <c r="B8" s="135"/>
      <c r="C8" s="139"/>
      <c r="D8" s="33" t="str">
        <f>'Matriks Penilaian'!D9</f>
        <v>1.4.2 Pembelajaran yang dilaksanakan dalam bentuk praktikum/praktik</v>
      </c>
      <c r="E8" s="136"/>
      <c r="F8" s="137"/>
      <c r="G8" s="141"/>
      <c r="H8" s="166"/>
      <c r="I8" s="42">
        <v>3</v>
      </c>
      <c r="J8" s="53">
        <f>I8/SUM($I$7:$I$8)</f>
        <v>0.6</v>
      </c>
      <c r="K8" s="58">
        <f>$F$4*$H$7*J8*100</f>
        <v>4.545454545454545</v>
      </c>
      <c r="L8" s="61">
        <v>2</v>
      </c>
      <c r="M8" s="63">
        <f t="shared" si="1"/>
        <v>9.0909090909090899</v>
      </c>
    </row>
    <row r="9" spans="1:13" ht="15.5" x14ac:dyDescent="0.35">
      <c r="A9" s="23">
        <f t="shared" si="2"/>
        <v>6</v>
      </c>
      <c r="B9" s="135"/>
      <c r="C9" s="24" t="str">
        <f>'Matriks Penilaian'!C11</f>
        <v>1.5  Substansi Praktikum/Praktik</v>
      </c>
      <c r="D9" s="25"/>
      <c r="E9" s="136"/>
      <c r="F9" s="137"/>
      <c r="G9" s="51">
        <v>4</v>
      </c>
      <c r="H9" s="53">
        <f>G9/(SUM($G$4:$G$10))</f>
        <v>0.18181818181818182</v>
      </c>
      <c r="I9" s="56"/>
      <c r="J9" s="53"/>
      <c r="K9" s="58">
        <f t="shared" si="0"/>
        <v>6.0606060606060606</v>
      </c>
      <c r="L9" s="61">
        <v>2</v>
      </c>
      <c r="M9" s="63">
        <f t="shared" si="1"/>
        <v>12.121212121212121</v>
      </c>
    </row>
    <row r="10" spans="1:13" ht="18.75" customHeight="1" x14ac:dyDescent="0.35">
      <c r="A10" s="23">
        <f t="shared" si="2"/>
        <v>7</v>
      </c>
      <c r="B10" s="135"/>
      <c r="C10" s="24" t="str">
        <f>'Matriks Penilaian'!C12</f>
        <v>1.6  Rencana Pembelajaran Semester (RPS)</v>
      </c>
      <c r="D10" s="25"/>
      <c r="E10" s="136"/>
      <c r="F10" s="137"/>
      <c r="G10" s="51">
        <v>3</v>
      </c>
      <c r="H10" s="53">
        <f>G10/(SUM($G$4:$G$10))</f>
        <v>0.13636363636363635</v>
      </c>
      <c r="I10" s="56"/>
      <c r="J10" s="53"/>
      <c r="K10" s="58">
        <f t="shared" si="0"/>
        <v>4.545454545454545</v>
      </c>
      <c r="L10" s="61">
        <v>2</v>
      </c>
      <c r="M10" s="63">
        <f t="shared" si="1"/>
        <v>9.0909090909090899</v>
      </c>
    </row>
    <row r="11" spans="1:13" ht="31" x14ac:dyDescent="0.35">
      <c r="A11" s="26">
        <f>A10+1</f>
        <v>8</v>
      </c>
      <c r="B11" s="142" t="str">
        <f>'Matriks Penilaian'!B13</f>
        <v>2.  Sumber Daya Manusia (Dosen tetap, Pembimbing/Tutor/Preseptor, dan Tenaga kependidikan)</v>
      </c>
      <c r="C11" s="27" t="str">
        <f>'Matriks Penilaian'!C13</f>
        <v>2.1  Dosen tetap pada program studi yang diusulkan</v>
      </c>
      <c r="D11" s="28"/>
      <c r="E11" s="148">
        <v>5</v>
      </c>
      <c r="F11" s="151">
        <f>E11/$E$23</f>
        <v>0.41666666666666669</v>
      </c>
      <c r="G11" s="51">
        <v>4</v>
      </c>
      <c r="H11" s="54">
        <f>G11/SUM($G$11:$G$14)</f>
        <v>0.4</v>
      </c>
      <c r="I11" s="45"/>
      <c r="J11" s="54"/>
      <c r="K11" s="59">
        <f>$F$11*H11*100</f>
        <v>16.666666666666668</v>
      </c>
      <c r="L11" s="61">
        <v>2</v>
      </c>
      <c r="M11" s="63">
        <f t="shared" si="1"/>
        <v>33.333333333333336</v>
      </c>
    </row>
    <row r="12" spans="1:13" ht="31" x14ac:dyDescent="0.35">
      <c r="A12" s="26">
        <f t="shared" ref="A12:A14" si="3">A11+1</f>
        <v>9</v>
      </c>
      <c r="B12" s="143"/>
      <c r="C12" s="154" t="str">
        <f>'Matriks Penilaian'!C14</f>
        <v>2.2 Dosen pendidik klinik/tenaga pembimbing klinik/preseptor atau sebutan lain</v>
      </c>
      <c r="D12" s="44" t="str">
        <f>'Matriks Penilaian'!D14</f>
        <v>2.2.1 Kualifikasi dosen pendidik klinik/tenaga pembimbing klinik/preseptor atau sebutan lain</v>
      </c>
      <c r="E12" s="149"/>
      <c r="F12" s="152"/>
      <c r="G12" s="140">
        <v>4</v>
      </c>
      <c r="H12" s="151">
        <f t="shared" ref="H12:H13" si="4">G12/SUM($G$11:$G$14)</f>
        <v>0.4</v>
      </c>
      <c r="I12" s="42">
        <v>5</v>
      </c>
      <c r="J12" s="54">
        <f>I12/SUM($I$12:$I$13)</f>
        <v>0.625</v>
      </c>
      <c r="K12" s="59">
        <f>$F$11*$H$12*J12*100</f>
        <v>10.416666666666668</v>
      </c>
      <c r="L12" s="61">
        <v>2</v>
      </c>
      <c r="M12" s="63">
        <f t="shared" si="1"/>
        <v>20.833333333333336</v>
      </c>
    </row>
    <row r="13" spans="1:13" ht="31" customHeight="1" x14ac:dyDescent="0.35">
      <c r="A13" s="26">
        <f t="shared" si="3"/>
        <v>10</v>
      </c>
      <c r="B13" s="143"/>
      <c r="C13" s="155"/>
      <c r="D13" s="44" t="str">
        <f>'Matriks Penilaian'!D15</f>
        <v>2.2.2 Rasio dosen pendidik klinik/tenaga pembimbing klinik/preseptor atau sebutan lain dengan rencana mahasiswa</v>
      </c>
      <c r="E13" s="149"/>
      <c r="F13" s="152"/>
      <c r="G13" s="141"/>
      <c r="H13" s="153">
        <f t="shared" si="4"/>
        <v>0</v>
      </c>
      <c r="I13" s="42">
        <v>3</v>
      </c>
      <c r="J13" s="54">
        <f>I13/SUM($I$12:$I$13)</f>
        <v>0.375</v>
      </c>
      <c r="K13" s="59">
        <f>$F$11*$H$12*J13*100</f>
        <v>6.25</v>
      </c>
      <c r="L13" s="61">
        <v>2</v>
      </c>
      <c r="M13" s="63">
        <f t="shared" si="1"/>
        <v>12.5</v>
      </c>
    </row>
    <row r="14" spans="1:13" ht="45" customHeight="1" x14ac:dyDescent="0.35">
      <c r="A14" s="26">
        <f t="shared" si="3"/>
        <v>11</v>
      </c>
      <c r="B14" s="144"/>
      <c r="C14" s="27" t="str">
        <f>'Matriks Penilaian'!C16</f>
        <v>2.3 Tenaga kependidikan</v>
      </c>
      <c r="D14" s="44"/>
      <c r="E14" s="150"/>
      <c r="F14" s="153"/>
      <c r="G14" s="52">
        <v>2</v>
      </c>
      <c r="H14" s="54">
        <f>G14/SUM($G$11:$G$14)</f>
        <v>0.2</v>
      </c>
      <c r="I14" s="45"/>
      <c r="J14" s="54"/>
      <c r="K14" s="59">
        <f>$F$11*H14*100</f>
        <v>8.3333333333333339</v>
      </c>
      <c r="L14" s="61">
        <v>2</v>
      </c>
      <c r="M14" s="63">
        <f t="shared" si="1"/>
        <v>16.666666666666668</v>
      </c>
    </row>
    <row r="15" spans="1:13" ht="35.5" customHeight="1" x14ac:dyDescent="0.35">
      <c r="A15" s="29">
        <f>A14+1</f>
        <v>12</v>
      </c>
      <c r="B15" s="156" t="str">
        <f>'Matriks Penilaian'!B17</f>
        <v>3.  Unit Pengelola Program Studi dan Ketersedian Sarana Prasarana serta Wahana Praktik</v>
      </c>
      <c r="C15" s="157" t="str">
        <f>'Matriks Penilaian'!C17</f>
        <v xml:space="preserve">3.1  Organisasi dan Tata Kerja Unit Pengelola Program Studi.     </v>
      </c>
      <c r="D15" s="30" t="str">
        <f>'Matriks Penilaian'!D17</f>
        <v>3.1.1  Rancangan Organisasi dan Tata Kerja Unit Pengelola Program Studi</v>
      </c>
      <c r="E15" s="136">
        <v>3</v>
      </c>
      <c r="F15" s="158">
        <f>E15/$E$23</f>
        <v>0.25</v>
      </c>
      <c r="G15" s="140">
        <v>3</v>
      </c>
      <c r="H15" s="162">
        <f>G15/SUM($G$15:$G$22)</f>
        <v>0.25</v>
      </c>
      <c r="I15" s="39">
        <v>3</v>
      </c>
      <c r="J15" s="57">
        <f>I15/SUM($I$15:$I$16)</f>
        <v>0.375</v>
      </c>
      <c r="K15" s="60">
        <f>$F$15*$H$15*J15*100</f>
        <v>2.34375</v>
      </c>
      <c r="L15" s="61">
        <v>2</v>
      </c>
      <c r="M15" s="63">
        <f t="shared" si="1"/>
        <v>4.6875</v>
      </c>
    </row>
    <row r="16" spans="1:13" ht="31" x14ac:dyDescent="0.35">
      <c r="A16" s="29">
        <f t="shared" ref="A16:A22" si="5">A15+1</f>
        <v>13</v>
      </c>
      <c r="B16" s="156"/>
      <c r="C16" s="157"/>
      <c r="D16" s="30" t="str">
        <f>'Matriks Penilaian'!D18</f>
        <v>3.1.2  Rencana Perwujudan Good Governance dengan Lima Pilar Tata Pamong</v>
      </c>
      <c r="E16" s="136"/>
      <c r="F16" s="158"/>
      <c r="G16" s="141"/>
      <c r="H16" s="164"/>
      <c r="I16" s="39">
        <v>5</v>
      </c>
      <c r="J16" s="57">
        <f>I16/SUM($I$15:$I$16)</f>
        <v>0.625</v>
      </c>
      <c r="K16" s="60">
        <f>$F$15*$H$15*J16*100</f>
        <v>3.90625</v>
      </c>
      <c r="L16" s="61">
        <v>2</v>
      </c>
      <c r="M16" s="63">
        <f t="shared" si="1"/>
        <v>7.8125</v>
      </c>
    </row>
    <row r="17" spans="1:13" ht="18.75" customHeight="1" x14ac:dyDescent="0.35">
      <c r="A17" s="29">
        <f t="shared" si="5"/>
        <v>14</v>
      </c>
      <c r="B17" s="156"/>
      <c r="C17" s="40" t="str">
        <f>'Matriks Penilaian'!C19</f>
        <v>3.2  Sistem Penjaminan Mutu Internal</v>
      </c>
      <c r="D17" s="30"/>
      <c r="E17" s="136"/>
      <c r="F17" s="158"/>
      <c r="G17" s="52">
        <v>4</v>
      </c>
      <c r="H17" s="55">
        <f>G17/SUM($G$15:$G$22)</f>
        <v>0.33333333333333331</v>
      </c>
      <c r="I17" s="31"/>
      <c r="J17" s="57"/>
      <c r="K17" s="60">
        <f>$F$15*$H$17*100</f>
        <v>8.3333333333333321</v>
      </c>
      <c r="L17" s="61">
        <v>2</v>
      </c>
      <c r="M17" s="63">
        <f t="shared" si="1"/>
        <v>16.666666666666664</v>
      </c>
    </row>
    <row r="18" spans="1:13" ht="31" x14ac:dyDescent="0.35">
      <c r="A18" s="29">
        <f t="shared" si="5"/>
        <v>15</v>
      </c>
      <c r="B18" s="156"/>
      <c r="C18" s="145" t="str">
        <f>'Matriks Penilaian'!C20</f>
        <v>3.3  Sarana, Prasarana, dan Wahana Praktik</v>
      </c>
      <c r="D18" s="30" t="str">
        <f>'Matriks Penilaian'!D20</f>
        <v>3.3.1  Ruang kuliah, ruang kerja dosen, kantor dan perpustakaan</v>
      </c>
      <c r="E18" s="136"/>
      <c r="F18" s="158"/>
      <c r="G18" s="140">
        <v>5</v>
      </c>
      <c r="H18" s="162">
        <f>G18/SUM($G$15:$G$22)</f>
        <v>0.41666666666666669</v>
      </c>
      <c r="I18" s="39">
        <v>2</v>
      </c>
      <c r="J18" s="57">
        <f>I18/SUM($I$18:$I$22)</f>
        <v>0.11764705882352941</v>
      </c>
      <c r="K18" s="60">
        <f>$F$15*$H$18*J18*100</f>
        <v>1.2254901960784315</v>
      </c>
      <c r="L18" s="61">
        <v>2</v>
      </c>
      <c r="M18" s="63">
        <f t="shared" si="1"/>
        <v>2.4509803921568629</v>
      </c>
    </row>
    <row r="19" spans="1:13" ht="18.75" customHeight="1" x14ac:dyDescent="0.35">
      <c r="A19" s="29">
        <f t="shared" si="5"/>
        <v>16</v>
      </c>
      <c r="B19" s="156"/>
      <c r="C19" s="146"/>
      <c r="D19" s="30" t="str">
        <f>'Matriks Penilaian'!D26</f>
        <v>3.3.2  Ruang pembelajaran khusus</v>
      </c>
      <c r="E19" s="136"/>
      <c r="F19" s="158"/>
      <c r="G19" s="159"/>
      <c r="H19" s="163"/>
      <c r="I19" s="39">
        <v>3</v>
      </c>
      <c r="J19" s="57">
        <f t="shared" ref="J19:J22" si="6">I19/SUM($I$18:$I$22)</f>
        <v>0.17647058823529413</v>
      </c>
      <c r="K19" s="60">
        <f t="shared" ref="K19:K22" si="7">$F$15*$H$18*J19*100</f>
        <v>1.8382352941176472</v>
      </c>
      <c r="L19" s="61">
        <v>2</v>
      </c>
      <c r="M19" s="63">
        <f t="shared" si="1"/>
        <v>3.6764705882352944</v>
      </c>
    </row>
    <row r="20" spans="1:13" ht="15.5" x14ac:dyDescent="0.35">
      <c r="A20" s="29">
        <f t="shared" si="5"/>
        <v>17</v>
      </c>
      <c r="B20" s="156"/>
      <c r="C20" s="146"/>
      <c r="D20" s="30" t="str">
        <f>'Matriks Penilaian'!D27</f>
        <v>3.3.3 Peralatan praktikum/praktik atau yang sejenisnya</v>
      </c>
      <c r="E20" s="136"/>
      <c r="F20" s="158"/>
      <c r="G20" s="159"/>
      <c r="H20" s="163"/>
      <c r="I20" s="39">
        <v>3</v>
      </c>
      <c r="J20" s="57">
        <f t="shared" si="6"/>
        <v>0.17647058823529413</v>
      </c>
      <c r="K20" s="60">
        <f t="shared" si="7"/>
        <v>1.8382352941176472</v>
      </c>
      <c r="L20" s="61">
        <v>2</v>
      </c>
      <c r="M20" s="63">
        <f t="shared" si="1"/>
        <v>3.6764705882352944</v>
      </c>
    </row>
    <row r="21" spans="1:13" ht="31" x14ac:dyDescent="0.35">
      <c r="A21" s="29">
        <f t="shared" si="5"/>
        <v>18</v>
      </c>
      <c r="B21" s="156"/>
      <c r="C21" s="146"/>
      <c r="D21" s="46" t="str">
        <f>'Matriks Penilaian'!D28</f>
        <v>3.3.4 Ketersediaan Rumah Sakit Gigi dan Mulut sebagai wahana pembelajaran klinik</v>
      </c>
      <c r="E21" s="136"/>
      <c r="F21" s="158"/>
      <c r="G21" s="159"/>
      <c r="H21" s="163"/>
      <c r="I21" s="39">
        <v>5</v>
      </c>
      <c r="J21" s="57">
        <f t="shared" si="6"/>
        <v>0.29411764705882354</v>
      </c>
      <c r="K21" s="60">
        <f t="shared" si="7"/>
        <v>3.0637254901960786</v>
      </c>
      <c r="L21" s="61">
        <v>2</v>
      </c>
      <c r="M21" s="63">
        <f t="shared" si="1"/>
        <v>6.1274509803921573</v>
      </c>
    </row>
    <row r="22" spans="1:13" ht="32.5" customHeight="1" x14ac:dyDescent="0.35">
      <c r="A22" s="29">
        <f t="shared" si="5"/>
        <v>19</v>
      </c>
      <c r="B22" s="156"/>
      <c r="C22" s="147"/>
      <c r="D22" s="46" t="str">
        <f>'Matriks Penilaian'!D29</f>
        <v>3.3.5 Ketersediaan Wahana Pendidikan Primer</v>
      </c>
      <c r="E22" s="136"/>
      <c r="F22" s="158"/>
      <c r="G22" s="141"/>
      <c r="H22" s="164"/>
      <c r="I22" s="39">
        <v>4</v>
      </c>
      <c r="J22" s="57">
        <f t="shared" si="6"/>
        <v>0.23529411764705882</v>
      </c>
      <c r="K22" s="60">
        <f t="shared" si="7"/>
        <v>2.4509803921568629</v>
      </c>
      <c r="L22" s="61">
        <v>2</v>
      </c>
      <c r="M22" s="63">
        <f t="shared" si="1"/>
        <v>4.9019607843137258</v>
      </c>
    </row>
    <row r="23" spans="1:13" ht="20" x14ac:dyDescent="0.35">
      <c r="E23" s="47">
        <f>SUM(E4:E22)</f>
        <v>12</v>
      </c>
      <c r="F23" s="48">
        <f>SUM(F4:F22)</f>
        <v>1</v>
      </c>
      <c r="G23" s="41"/>
      <c r="H23" s="49">
        <f>SUM(H4:H22)/3</f>
        <v>1</v>
      </c>
      <c r="I23" s="41"/>
      <c r="J23" s="49">
        <f>SUM(J4:J22)/4</f>
        <v>0.99999999999999989</v>
      </c>
      <c r="K23" s="50">
        <f>SUM(K4:K22)</f>
        <v>100</v>
      </c>
      <c r="L23" s="62"/>
      <c r="M23" s="64">
        <f>SUM(M4:M22)</f>
        <v>200</v>
      </c>
    </row>
  </sheetData>
  <mergeCells count="31">
    <mergeCell ref="G12:G13"/>
    <mergeCell ref="G18:G22"/>
    <mergeCell ref="L2:L3"/>
    <mergeCell ref="M2:M3"/>
    <mergeCell ref="H12:H13"/>
    <mergeCell ref="H18:H22"/>
    <mergeCell ref="H15:H16"/>
    <mergeCell ref="G15:G16"/>
    <mergeCell ref="I2:J3"/>
    <mergeCell ref="K2:K3"/>
    <mergeCell ref="H7:H8"/>
    <mergeCell ref="G2:H3"/>
    <mergeCell ref="B11:B14"/>
    <mergeCell ref="C18:C22"/>
    <mergeCell ref="E11:E14"/>
    <mergeCell ref="F11:F14"/>
    <mergeCell ref="C12:C13"/>
    <mergeCell ref="B15:B22"/>
    <mergeCell ref="C15:C16"/>
    <mergeCell ref="E15:E22"/>
    <mergeCell ref="F15:F22"/>
    <mergeCell ref="B4:B10"/>
    <mergeCell ref="E4:E10"/>
    <mergeCell ref="F4:F10"/>
    <mergeCell ref="C7:C8"/>
    <mergeCell ref="G7:G8"/>
    <mergeCell ref="A2:A3"/>
    <mergeCell ref="B2:B3"/>
    <mergeCell ref="C2:C3"/>
    <mergeCell ref="D2:D3"/>
    <mergeCell ref="E2:F3"/>
  </mergeCells>
  <conditionalFormatting sqref="D4">
    <cfRule type="cellIs" dxfId="10" priority="11" operator="equal">
      <formula>"Tidak dinilai"</formula>
    </cfRule>
  </conditionalFormatting>
  <conditionalFormatting sqref="B4 B2:D2">
    <cfRule type="cellIs" dxfId="9" priority="12" operator="equal">
      <formula>"Tidak dinilai"</formula>
    </cfRule>
  </conditionalFormatting>
  <conditionalFormatting sqref="D11:D14">
    <cfRule type="cellIs" dxfId="8" priority="6" operator="equal">
      <formula>"Tidak dinilai"</formula>
    </cfRule>
  </conditionalFormatting>
  <conditionalFormatting sqref="D6">
    <cfRule type="cellIs" dxfId="7" priority="9" operator="equal">
      <formula>"Tidak dinilai"</formula>
    </cfRule>
  </conditionalFormatting>
  <conditionalFormatting sqref="D5">
    <cfRule type="cellIs" dxfId="6" priority="10" operator="equal">
      <formula>"Tidak dinilai"</formula>
    </cfRule>
  </conditionalFormatting>
  <conditionalFormatting sqref="D7:D9">
    <cfRule type="cellIs" dxfId="5" priority="8" operator="equal">
      <formula>"Tidak dinilai"</formula>
    </cfRule>
  </conditionalFormatting>
  <conditionalFormatting sqref="D10">
    <cfRule type="cellIs" dxfId="4" priority="7" operator="equal">
      <formula>"Tidak dinilai"</formula>
    </cfRule>
  </conditionalFormatting>
  <conditionalFormatting sqref="A2">
    <cfRule type="cellIs" dxfId="3" priority="5" operator="equal">
      <formula>"Tidak dinilai"</formula>
    </cfRule>
  </conditionalFormatting>
  <conditionalFormatting sqref="E2">
    <cfRule type="cellIs" dxfId="2" priority="4" operator="equal">
      <formula>"Tidak dinilai"</formula>
    </cfRule>
  </conditionalFormatting>
  <conditionalFormatting sqref="G2">
    <cfRule type="cellIs" dxfId="1" priority="3" operator="equal">
      <formula>"Tidak dinilai"</formula>
    </cfRule>
  </conditionalFormatting>
  <conditionalFormatting sqref="I2">
    <cfRule type="cellIs" dxfId="0" priority="2" operator="equal">
      <formula>"Tidak dinilai"</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2021-01-23T07:25:12Z</dcterms:modified>
</cp:coreProperties>
</file>