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Bambang Suryoatmono\Documents\AATJE\Majelis Akreditasi\Peraturan BAN-PT\Peraturan BAN-PT 10 2020 Syarat Minimum PSDKU Vokasi\"/>
    </mc:Choice>
  </mc:AlternateContent>
  <bookViews>
    <workbookView xWindow="0" yWindow="0" windowWidth="19200" windowHeight="7050"/>
  </bookViews>
  <sheets>
    <sheet name="Matriks Penilaian" sheetId="24" r:id="rId1"/>
    <sheet name="Pembobotan" sheetId="23"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9" i="23" l="1"/>
  <c r="H18" i="23"/>
  <c r="J17" i="23"/>
  <c r="J16" i="23"/>
  <c r="J23" i="23" s="1"/>
  <c r="H16" i="23"/>
  <c r="H15" i="23"/>
  <c r="J14" i="23"/>
  <c r="J13" i="23"/>
  <c r="H13" i="23"/>
  <c r="F13" i="23"/>
  <c r="K18" i="23" s="1"/>
  <c r="H12" i="23"/>
  <c r="H21" i="23" s="1"/>
  <c r="F12" i="23"/>
  <c r="K12" i="23" s="1"/>
  <c r="H11" i="23"/>
  <c r="H10" i="23"/>
  <c r="J9" i="23"/>
  <c r="J8" i="23"/>
  <c r="H8" i="23"/>
  <c r="J7" i="23"/>
  <c r="J6" i="23"/>
  <c r="H6" i="23"/>
  <c r="H5" i="23"/>
  <c r="H4" i="23"/>
  <c r="A4" i="23"/>
  <c r="A5" i="23" s="1"/>
  <c r="A6" i="23" s="1"/>
  <c r="A7" i="23" s="1"/>
  <c r="A8" i="23" s="1"/>
  <c r="A9" i="23" s="1"/>
  <c r="A10" i="23" s="1"/>
  <c r="A11" i="23" s="1"/>
  <c r="A12" i="23" s="1"/>
  <c r="A13" i="23" s="1"/>
  <c r="A14" i="23" s="1"/>
  <c r="A15" i="23" s="1"/>
  <c r="A16" i="23" s="1"/>
  <c r="A17" i="23" s="1"/>
  <c r="A18" i="23" s="1"/>
  <c r="H3" i="23"/>
  <c r="F3" i="23"/>
  <c r="A6" i="24"/>
  <c r="A7" i="24" s="1"/>
  <c r="A8" i="24" s="1"/>
  <c r="A9" i="24" s="1"/>
  <c r="A10" i="24" s="1"/>
  <c r="A11" i="24" s="1"/>
  <c r="A13" i="24" s="1"/>
  <c r="A14" i="24" s="1"/>
  <c r="A15" i="24" s="1"/>
  <c r="A16" i="24" s="1"/>
  <c r="A17" i="24" s="1"/>
  <c r="A18" i="24" s="1"/>
  <c r="A19" i="24" s="1"/>
  <c r="A24" i="24" s="1"/>
  <c r="A25" i="24" s="1"/>
  <c r="J21" i="23" l="1"/>
  <c r="J22" i="23"/>
  <c r="F19" i="23"/>
  <c r="J20" i="23"/>
  <c r="H20" i="23"/>
  <c r="H22" i="23"/>
  <c r="K3" i="23"/>
  <c r="K5" i="23"/>
  <c r="K6" i="23"/>
  <c r="K9" i="23"/>
  <c r="K11" i="23"/>
  <c r="K14" i="23"/>
  <c r="K17" i="23"/>
  <c r="K4" i="23"/>
  <c r="K7" i="23"/>
  <c r="K8" i="23"/>
  <c r="K10" i="23"/>
  <c r="K13" i="23"/>
  <c r="K15" i="23"/>
  <c r="K16" i="23"/>
  <c r="K19" i="23" l="1"/>
</calcChain>
</file>

<file path=xl/sharedStrings.xml><?xml version="1.0" encoding="utf-8"?>
<sst xmlns="http://schemas.openxmlformats.org/spreadsheetml/2006/main" count="194" uniqueCount="162">
  <si>
    <t>Elemen</t>
  </si>
  <si>
    <t>Indikator</t>
  </si>
  <si>
    <t>Kriteria</t>
  </si>
  <si>
    <t>1.2  Profil Lulusan Program Studi.</t>
  </si>
  <si>
    <t>1.1  Keunikan atau Keunggulan Program Studi.</t>
  </si>
  <si>
    <t>1.3  Capaian Pembelajaran</t>
  </si>
  <si>
    <t>2.1  Calon dosen tetap pada program studi yang diusulkan</t>
  </si>
  <si>
    <t>1.  Kurikulum</t>
  </si>
  <si>
    <t>2.  Dosen</t>
  </si>
  <si>
    <t>3.  Unit Pengelola Program Studi</t>
  </si>
  <si>
    <t xml:space="preserve">3.1  Organisasi dan Tata Kerja Unit Pengelola Program Studi.     </t>
  </si>
  <si>
    <t>3.1.2  Rencana Perwujudan Good Governance dan Lima Pilar Tata Pamong</t>
  </si>
  <si>
    <t>3.1.1  Rancangan Organisasi dan Tata Kerja Unit Pengelola Program Studi</t>
  </si>
  <si>
    <t>3.2  Rancangan Sistem Penjaminan Mutu Internal</t>
  </si>
  <si>
    <t xml:space="preserve">3.3  Sarana dan Prasarana.     </t>
  </si>
  <si>
    <t>3.3.1  Ruang kuliah, ruang kerja dosen, kantor dan perpustakaan</t>
  </si>
  <si>
    <t>3.4  Tenaga Kependidikan</t>
  </si>
  <si>
    <t>Nomor</t>
  </si>
  <si>
    <t>Diminta</t>
  </si>
  <si>
    <t>Sub-Elemen</t>
  </si>
  <si>
    <t>Penilaian</t>
  </si>
  <si>
    <t>Bobot Kriteria</t>
  </si>
  <si>
    <t>Bobot Elemen</t>
  </si>
  <si>
    <t>Bobot Sub-Elemen</t>
  </si>
  <si>
    <t>Bobot Butir</t>
  </si>
  <si>
    <t>3.1</t>
  </si>
  <si>
    <t>3.3</t>
  </si>
  <si>
    <t>3.2  Sistem Penjaminan Mutu</t>
  </si>
  <si>
    <t>Keunikan atau keunggulan program studi disusun berdasarkan perbandingan tiga program studi pada tingkat internasional dan nasional yang mencakup tiga aspek</t>
  </si>
  <si>
    <t>Keunikan atau keunggulan program studi disusun berdasarkan perbandingan tiga program studi pada tingkat nasional yang mencakup tiga aspek</t>
  </si>
  <si>
    <t>Pengusul menguraikan profil lulusan program studi yang berupa profesi atau jenis pekerjaan atau bentuk kerja lainnya dan  keterkaitan profil dengan keunggulan atau keunikan program studi</t>
  </si>
  <si>
    <t>Susunan mata kuliah memenuhi empat aspek</t>
  </si>
  <si>
    <t>Jika memenuhi 5 (lima) aspek</t>
  </si>
  <si>
    <t>Jika memenuhi 4 (empat) aspek</t>
  </si>
  <si>
    <t>Jika memenuhi 3 (tiga) aspek</t>
  </si>
  <si>
    <t>Jika memenuhi 1 - 2 aspek</t>
  </si>
  <si>
    <t>Kurang memadai, ruang akademik khusus yang disiapkan tidak relevan dengan kebutuhan</t>
  </si>
  <si>
    <t>Tidak ada datanya</t>
  </si>
  <si>
    <t>Susunan mata kuliah memenuhi aspek 1, 2 dan satu aspek lainnya</t>
  </si>
  <si>
    <t>Susunan mata kuliah memenuhi aspek 1 dan aspek 2</t>
  </si>
  <si>
    <t>Susunan mata kuliah memenuhi aspek 1 atau 2</t>
  </si>
  <si>
    <t>Tidak ada skor 3</t>
  </si>
  <si>
    <t>skor = nilai rerata</t>
  </si>
  <si>
    <t>a. Luas ruang kuliah per mahasiswa dan status kepemilikan yaitu SD = milik sendiri atau SW = sewa atau kontrak atau kerjasama</t>
  </si>
  <si>
    <t>Jika luas ruang kuliah &gt; 1 m2 dan berstatus milik sendiri</t>
  </si>
  <si>
    <t>Jika luas ruang kuliah &gt; 1 m2 dan berstatus SW</t>
  </si>
  <si>
    <t xml:space="preserve">Jika luas ruang kuliah = 1 m2 </t>
  </si>
  <si>
    <t xml:space="preserve">Jika luas ruang kuliah antara 0 - 1 m2 </t>
  </si>
  <si>
    <t>b. Luas ruang dosen per dosen</t>
  </si>
  <si>
    <t>Jika luas ruang dosen &gt; 4 m2 dan berstatus milik sendiri</t>
  </si>
  <si>
    <t>Jika luas ruang dosen &gt; 4 m2 dan berstatus SW</t>
  </si>
  <si>
    <t xml:space="preserve">Jika luas ruang dosen = 4 m2 </t>
  </si>
  <si>
    <t xml:space="preserve">Jika luas ruang dosen antara 0 - 4 m2 </t>
  </si>
  <si>
    <t>c. Luas ruang kantor per pegawai</t>
  </si>
  <si>
    <t>Jika luas ruang kantor &gt; 4 m2 dan berstatus milik sendiri</t>
  </si>
  <si>
    <t>Jika luas ruang kantor &gt; 4 m2 dan berstatus SW</t>
  </si>
  <si>
    <t xml:space="preserve">Jika luas ruang kantor = 4 m2 </t>
  </si>
  <si>
    <t xml:space="preserve">Jika luas ruang kantor antara 0 - 4 m2 </t>
  </si>
  <si>
    <t>d. Luas perpustakaan</t>
  </si>
  <si>
    <t>Jika luas perpustakaan &gt; 300 m2</t>
  </si>
  <si>
    <t>Jika luas perpustakaan antara 200 - 300 m2 maka nilai -0,5+0,015xluas ruang perpustakaan)</t>
  </si>
  <si>
    <t>Jika luas perpustakaan = 200 m2</t>
  </si>
  <si>
    <t>Jika luas perpustakaan &lt; 200 m2</t>
  </si>
  <si>
    <t>Jumlah dan kualifikasi tenaga kependidikan tidak memenuhi persyaratan</t>
  </si>
  <si>
    <t>Tidak ada nilai 1</t>
  </si>
  <si>
    <t xml:space="preserve">Sepuluh mata kuliah dilengkapi dengan RPS yang memenuhi 9 (sembilan) komponen, menunjukkan secara jelas penciri program studi dan menggunakan referensi yang relevan dan mutakhir  </t>
  </si>
  <si>
    <t>Keunikan atau keunggulan program studi disusun berdasarkan perbandingan kurang dari tiga program studi pada tingkat nasional  dan/atau mencakup kurang dari tiga aspek</t>
  </si>
  <si>
    <t>Kesesuaian susunan mata kuliah yang mencakup aspek : (1) keberadaan 4 mata kuliah wajib, (2) kesesuaian susunan mata kuliah untuk mencapai capaian pembelajaran, (3) urutan mata kuliah, dan (4) beban sks per semester wajar</t>
  </si>
  <si>
    <t>Jika struktur organisasi memenuhi kurang dari 3 (tiga) aspek pertama dan tidak dilengkapi dengan tata kerja UPPS yang memperlihatkan kedudukan dan tata hubungan antara program studi yang diusulkan dan unit organisasi yang ada pada UPPS</t>
  </si>
  <si>
    <t>Jika struktur organisasi memenuhi 3 (tiga) aspek pertama dan dilengkapi dengan tata kerja UPPS yang memperlihatkan kedudukan dan tata hubungan antara program studi yang diusulkan dan unit organisasi yang ada pada UPPS</t>
  </si>
  <si>
    <t>Jika struktur organisasi memenuhi 4 (empat) aspek pertama dan dilengkapi dengan tata kerja UPPS yang memperlihatkan kedudukan dan tata hubungan antara program studi yang diusulkan dan unit organisasi yang ada pada UPPS</t>
  </si>
  <si>
    <t>Jika struktur organisasi memenuhi 5 (lima) aspek dan dilengkapi dengan tata kerja UPPS yang memperlihatkan kedudukan dan tata hubungan antara program studi yang diusulkan dan unit organisasi yang ada pada UPPS</t>
  </si>
  <si>
    <t>Tidak mendeskripsikan/ menguraikan keunikan atau keunggulan program studi</t>
  </si>
  <si>
    <t>Pengusul menguraikan profil lulusan program studi yang berupa profesi atau jenis pekerjaan atau bentuk kerja lainnya dilengkapi dengan (1) uraian ringkas seluruh profil, yang sesuai dengan program pendidikannya dan (2) keterkaitan profil dengan keunikan atau keunggulan prodi</t>
  </si>
  <si>
    <t xml:space="preserve">Hanya mengidentifikasi profil lulusan atau penjelasan mengenai profil lulusan tidak relevan </t>
  </si>
  <si>
    <t>Tidak mengidentifikasi profil lulusan</t>
  </si>
  <si>
    <t>Tidak ada daftar/susunan mata kuliah</t>
  </si>
  <si>
    <r>
      <t xml:space="preserve">Keunikan atau keunggulan program studi disusun berdasarkan perbandingan tiga program studi pada tingkat internasional yang mencakup tiga aspek, atau prodi yang diusulkan merupakan </t>
    </r>
    <r>
      <rPr>
        <b/>
        <sz val="12"/>
        <rFont val="Arial Narrow"/>
        <family val="2"/>
      </rPr>
      <t>satu-satunya</t>
    </r>
    <r>
      <rPr>
        <sz val="12"/>
        <rFont val="Arial Narrow"/>
        <family val="2"/>
      </rPr>
      <t xml:space="preserve"> program studi di dunia</t>
    </r>
  </si>
  <si>
    <r>
      <t xml:space="preserve">Pengusul menguraikan profil lulusan program studi yang berupa profesi atau jenis pekerjaan atau bentuk kerja lainnya dilengkapi dengan (1) uraian ringkas pada </t>
    </r>
    <r>
      <rPr>
        <b/>
        <sz val="12"/>
        <rFont val="Arial Narrow"/>
        <family val="2"/>
      </rPr>
      <t>sebagian</t>
    </r>
    <r>
      <rPr>
        <sz val="12"/>
        <rFont val="Arial Narrow"/>
        <family val="2"/>
      </rPr>
      <t xml:space="preserve"> profil yang sesuai dengan program pendidikannya dan (2) keterkaitan profil dengan keunikan atau keunggulan program studi.</t>
    </r>
  </si>
  <si>
    <r>
      <t xml:space="preserve">Jika tidak menjelaskan rencana struktur organisasi dan tata kerja </t>
    </r>
    <r>
      <rPr>
        <b/>
        <sz val="12"/>
        <rFont val="Arial Narrow"/>
        <family val="2"/>
      </rPr>
      <t>UPPS</t>
    </r>
  </si>
  <si>
    <r>
      <t xml:space="preserve">Jika tidak menjelaskan rencana perwujudan </t>
    </r>
    <r>
      <rPr>
        <i/>
        <sz val="12"/>
        <rFont val="Arial Narrow"/>
        <family val="2"/>
      </rPr>
      <t>good governance</t>
    </r>
  </si>
  <si>
    <t>3.1.2  Perwujudan Good Governance dan Lima Pilar Tata Pamong</t>
  </si>
  <si>
    <t>1.6  Substansi Praktikum/Praktik/Praktik Studio</t>
  </si>
  <si>
    <t>1.7  Rencana Pembelajaran Semester (RPS)</t>
  </si>
  <si>
    <t>Profesi atau jenis pekerjaan atau bentuk kerja lainnya. Profil lulusan dilengkapi dengan uraian ringkas kompetensi seluruh profil yang sesuai dengan program pendidikan Diploma Tiga, dan keterkaitan profil tersebut dengan keunggulan atau keunikan program studi.</t>
  </si>
  <si>
    <t>Status,  jumlah dan kualifikasi akademik calon  dosen tetap</t>
  </si>
  <si>
    <t xml:space="preserve">1.4  Rancangan Pembelajaran Pendidikan Tinggi Vokasi Bekerjasama dengan Mitra </t>
  </si>
  <si>
    <t xml:space="preserve">1.5  Struktur Kurikulum </t>
  </si>
  <si>
    <t>3.3  Sarana dan Prasarana</t>
  </si>
  <si>
    <t>Skor/Nilai</t>
  </si>
  <si>
    <r>
      <t>Perwujudan</t>
    </r>
    <r>
      <rPr>
        <i/>
        <sz val="12"/>
        <rFont val="Arial Narrow"/>
        <family val="2"/>
      </rPr>
      <t xml:space="preserve"> good governance</t>
    </r>
    <r>
      <rPr>
        <sz val="12"/>
        <rFont val="Arial Narrow"/>
        <family val="2"/>
      </rPr>
      <t xml:space="preserve"> dan lima pilar tata pamong yang mampu menjamin terwujudnya visi, terlaksanakannya misi, tercapainya tujuan, dan berhasilnya strategi yang digunakan secara: 1) Kredibel, 2) Transparan, 3) Akuntabel, 4) Bertanggung jawab, dan 5) Adil</t>
    </r>
  </si>
  <si>
    <t>Rumusan capaian pembelajaran: (a) sesuai dengan profil lulusan, (b) deskripsi kompetensinya sesuai SN-Dikti yang mencakup 4 (empat) domain capaian pembelajaran dan sesuai level 5 (lima) KKNI, dan (3) relevan dg keunggulan atau keunikan prodi</t>
  </si>
  <si>
    <t>Tidak ada nilai &lt; 2</t>
  </si>
  <si>
    <t>Cukup memadai, ruang akademik khusus untuk mata kuliah berpraktikum/berpraktek  untuk 2 (dua) tahun pertama telah disiapkan dengan luasan yang sesuai (1,5 m2 per mahasiswa, 25 orang per ruang), dilengkapi dengan peralatan yang cukup</t>
  </si>
  <si>
    <t>Setiap mata kuliah berpraktikum/ berpraktek  telah disediakan ruang akademik khusus tersendiri dengan luasan yang melebihi kapasitas (&gt; 1.5 m2 per mahasiswa, 25 orang mahasiswa per ruang) dan berstatus milik sendiri, dilengkapi dengan peralatan yang lengkap dan mutakhir</t>
  </si>
  <si>
    <t>Setiap mata kuliah berpraktikum/berpraktek  telah disediakan ruang akademik khusus tersendiri dengan luasan yang melebihi kapasitas  (&gt; 1.5 m2 per mahasiswa, 25 orang mahasiswa per ruang) dan berstatus SW (sewa/kontrak/kerja sama), dilengkapi dengan peralatan yang cukup lengkap dan mutakhir</t>
  </si>
  <si>
    <t>3.2.1  Rancangan Sistem Penjaminan Mutu Internal</t>
  </si>
  <si>
    <t>1.5.1 Susunan mata kuliah</t>
  </si>
  <si>
    <t>1.5.2 Pembelajaran yang dilaksanakan dalam bentuk praktikum/praktik/praktik bengkel/praktik studio/praktek lapang atau magang</t>
  </si>
  <si>
    <t>Jika PJP &lt; 50% maka skore = 8 x PJP</t>
  </si>
  <si>
    <t>Rumusan capaian pembelajaran: (a) sesuai dengan profil lulusan, (b) deskripsi kompetensinya sesuai SN-Dikti yang mencakup 4 (empat) domain capaian pembelajaran dan sesuai level 5 (lima) KKNI, (3) relevan dengan keunikan atau keunggulan prodi, dan (4) mencantumkan paling sedikit SN Dikti sebagai rujukan</t>
  </si>
  <si>
    <t xml:space="preserve">3.3.2  Ruang akademik khusus dan peralatan </t>
  </si>
  <si>
    <t>1.7 Rencana Pembelajaran Semester (RPS)</t>
  </si>
  <si>
    <t>3.1.1  Struktur Organisasi dan Tata Kerja Unit Pengelola Program Studi</t>
  </si>
  <si>
    <t>1.5.2 Pembelajaran yang dilaksanakan dalam bentuk praktikum/praktik/ dll</t>
  </si>
  <si>
    <t>1.5 Struktur Kurikulum</t>
  </si>
  <si>
    <t>Rancangan pembelajaran yang melibatkan mitra kerjasama dalam hal (1) pengembangan kurikulum, (2)  pemanfaatan tenaga ahli, dan (3) penyediaan tempat magang.</t>
  </si>
  <si>
    <t>Rancangan pembelajaran melibatkan mitra kerjasama dalam hal (1) pengembangan kurikulum, (2)  pemanfaatan tenaga ahli, dan (3) penyediaan tempat magang, praktikum, praktik, dan rekruitmen lulusan.</t>
  </si>
  <si>
    <t xml:space="preserve">Rancangan pembelajaran yang melibatkan mitra kerjasama dalam hal (1) pengembangan kurikulum, (2)  pemanfaatan tenaga ahli, dan (3) penyediaan tempat magang, praktikum, dan praktik.  </t>
  </si>
  <si>
    <t xml:space="preserve">Rancangan pembelajaran yang melibatkan mitra kerjasama dalam hal (1) pengembangan kurikulum, dan (2)  pemanfaatan tenaga ahli  </t>
  </si>
  <si>
    <r>
      <t xml:space="preserve">Rancangan pembelajaran menggunakan </t>
    </r>
    <r>
      <rPr>
        <i/>
        <sz val="12"/>
        <color theme="1"/>
        <rFont val="Arial Narrow"/>
        <family val="2"/>
      </rPr>
      <t>dual system</t>
    </r>
    <r>
      <rPr>
        <sz val="12"/>
        <color theme="1"/>
        <rFont val="Arial Narrow"/>
        <family val="2"/>
      </rPr>
      <t xml:space="preserve"> (sebagian di kampus penyelenggara dan sebagian di mitra kerjasama)</t>
    </r>
  </si>
  <si>
    <t>Tidak melampirkan dokumen kerjasama</t>
  </si>
  <si>
    <t>1.4.1 Model rancangan pembelajaran</t>
  </si>
  <si>
    <t>1.4.2 Keterlibatan mitra kerjasama</t>
  </si>
  <si>
    <t>Proporsi jumlah jam pembelajaran praktikum/praktik/ praktik bengkel/praktik studio/praktik lapang atau magang terhadap total jam pembelajaran selama masa pendidikan</t>
  </si>
  <si>
    <t>JP = Jam pembelajaran praktikum, praktik studio, praktik bengkel, atau praktik lapangan, magang (termasuk KKN dan Tugas Akhir), JB = Jam pembelajaran total selama masa pendidikan.
PJP = (JP / JB) x 100%</t>
  </si>
  <si>
    <t xml:space="preserve">Tidak mencantumkan/ mendeskripsikan capaian Pembelajaran atau rumusan capaian pembelajaran tidak sesuai dengan SN Dikti atau level 5 (lima)KKNI    </t>
  </si>
  <si>
    <t>Substansi praktik sesuai dengan nama praktikum/praktik/praktik lapangan dll, durasi, 40% dari durasi praktik dilaksanakan di mitra kerjasama atau teaching industry-nya</t>
  </si>
  <si>
    <t>Substansi praktik sesuai dengan nama praktikum/praktik/praktik lapangan dll, durasi, 30% dari durasi praktik dilaksanakan di mitra kerjasama atau teaching industry-nya</t>
  </si>
  <si>
    <t>Substansi praktik sesuai dengan nama praktikum/praktik/praktik lapangan dll, durasi, 20% dari durasi praktik dilaksanakan di mitra kerjasama atau teaching industry-nya</t>
  </si>
  <si>
    <t>Substansi praktik sesuai dengan nama praktikum/praktik/praktik lapangan dll, durasi, 10% dari durasi praktik dilaksanakan di mitra kerjasama atau teaching industry-nya</t>
  </si>
  <si>
    <t>Tidak ada yang diselenggarakan di mitra kerjasama atau teaching industry-nya</t>
  </si>
  <si>
    <t>Tidak ada skor 1 dan 0</t>
  </si>
  <si>
    <t>Keterlibatan mitra kerjasama dalam hal  (1) pengembangan kurikulum, (2)  pemanfaatan tenaga ahli, dan (3) penyediaan tempat magang, praktikum, praktik, dan rekruitmen lulusan.</t>
  </si>
  <si>
    <r>
      <t xml:space="preserve">Jika PJP </t>
    </r>
    <r>
      <rPr>
        <sz val="12"/>
        <rFont val="Calibri"/>
        <family val="2"/>
      </rPr>
      <t>≥</t>
    </r>
    <r>
      <rPr>
        <sz val="12"/>
        <rFont val="Arial Narrow"/>
        <family val="2"/>
      </rPr>
      <t xml:space="preserve"> 50%</t>
    </r>
  </si>
  <si>
    <t>1.5</t>
  </si>
  <si>
    <t>1.6 Substansi Praktikum/Praktik/Praktik Studio/Praktik Bengkel/PKL/ Magang</t>
  </si>
  <si>
    <t>1.4</t>
  </si>
  <si>
    <t>1.4  Rancangan Pembelajaran Pendidikan Tinggi Vokasi Bekerja sama dengan Mitra Kerja sama (Dunia Usaha/Dunia Industri, Lembaga atau Instansi)</t>
  </si>
  <si>
    <t>2.1  Dosen tetap pada program studi yang diusulkan</t>
  </si>
  <si>
    <r>
      <t>3.3.3</t>
    </r>
    <r>
      <rPr>
        <sz val="7"/>
        <rFont val="Arial Narrow"/>
        <family val="2"/>
      </rPr>
      <t xml:space="preserve">     </t>
    </r>
    <r>
      <rPr>
        <sz val="12"/>
        <rFont val="Arial Narrow"/>
        <family val="2"/>
      </rPr>
      <t>Ruang akademik khusus dan peralatan</t>
    </r>
  </si>
  <si>
    <t>1.4.2 Keterlibatan mitra</t>
  </si>
  <si>
    <t xml:space="preserve">Jumlah dan kualifikasi tenaga kependidikan </t>
  </si>
  <si>
    <t>Indikator untuk Diploma III-PSDKU pada PTS</t>
  </si>
  <si>
    <t>Keterlaksanaan Sistem Penjaminan Mutu Internal (akademik dan nonakademik) berdasarkan keberadaan 3 (tiga) aspek: 1) dokumen legal pembentukan unsur pelaksana penjaminan mutu; 2) ketersediaan dokumen mutu: kebijakan SPMI, manual SPMI, standar SPMI, dan formulir SPMI; 3) pelaksanaan siklus PPEPP di kampus utama dan 4) rancangan pelaksanaan siklus PPEPP pada UPPS PSDKU Vokasi.  </t>
  </si>
  <si>
    <t>Perguruan tinggi memiliki unsur pelaksana penjaminan mutu dan dokumen mutu ( kebijakan SPMI, manual SPMI, standar SPMI, dan formulir SPMI) yang telah diimplementasikan secara lengkap sesuai siklus PPEPP dan rancangan pelaksanaan siklus PPEPP di UPPS PSDKU Vokasi </t>
  </si>
  <si>
    <t>Perguruan tinggi memiliki unsur pelaksana penjaminan mutu dan dokumen mutu ( kebijakan SPMI, manual SPMI, standar SPMI, dan formulir SPMI) yang telah diimplementasikan sebagaian dari siklus PPEPP dan rancangan pelaksanaan siklus PPEPP di UPPS PSDKU Vokasi </t>
  </si>
  <si>
    <t>Perguruan tinggi memiliki unsur pelaksana penjaminan mutu dan dokumen mutu ( kebijakan SPMI, manual SPMI, standar SPMI, dan formulir SPMI) dan rancangan pelaksanaan siklus PPEPP di UPPS PSDKU Vokasi </t>
  </si>
  <si>
    <t>Perguruan tinggi memiliki unsur pelaksana penjaminan mutu dan dokumen mutu ( kebijakan SPMI, manual SPMI, standar SPMI, dan formulir SPMI) dan belum memiliki rancangan pelaksanaan siklus PPEPP di UPPS PSDKU Vokasi </t>
  </si>
  <si>
    <r>
      <t>Perguruan tinggi memiliki unsur pelaksana penjaminan mutu dan</t>
    </r>
    <r>
      <rPr>
        <u/>
        <sz val="12"/>
        <color theme="1"/>
        <rFont val="Arial Narrow"/>
        <family val="2"/>
      </rPr>
      <t xml:space="preserve"> belum memiliki dokumen mutu yang lengkap</t>
    </r>
    <r>
      <rPr>
        <sz val="12"/>
        <color theme="1"/>
        <rFont val="Arial Narrow"/>
        <family val="2"/>
      </rPr>
      <t xml:space="preserve">  dan </t>
    </r>
    <r>
      <rPr>
        <u/>
        <sz val="12"/>
        <color theme="1"/>
        <rFont val="Arial Narrow"/>
        <family val="2"/>
      </rPr>
      <t>belum memiliki</t>
    </r>
    <r>
      <rPr>
        <sz val="12"/>
        <color theme="1"/>
        <rFont val="Arial Narrow"/>
        <family val="2"/>
      </rPr>
      <t xml:space="preserve"> </t>
    </r>
    <r>
      <rPr>
        <u/>
        <sz val="12"/>
        <color theme="1"/>
        <rFont val="Arial Narrow"/>
        <family val="2"/>
      </rPr>
      <t>rancangan</t>
    </r>
    <r>
      <rPr>
        <sz val="12"/>
        <color theme="1"/>
        <rFont val="Arial Narrow"/>
        <family val="2"/>
      </rPr>
      <t xml:space="preserve"> pelaksanaan siklus PPEPP di UPPS PSDKU Vokasi </t>
    </r>
  </si>
  <si>
    <t>Rumusan capaian pembelajaran tidak sesuai dengan SN Dikti atau level 5 (lima) KKNI</t>
  </si>
  <si>
    <t>Jumlah RPS mata kuliah yang  memenuhi 9 (sembilan)  komponen jumlahnya kurang dari 10</t>
  </si>
  <si>
    <t>Tidak ada RPS</t>
  </si>
  <si>
    <t xml:space="preserve">Sepuluh mata kuliah dilengkapi dengan RPS yang memenuhi 9 (sembilan)  komponen, menunjukkan secara jelas penciri program studi dan menggunakan referensi yang relevan  </t>
  </si>
  <si>
    <t>Sepuluh mata kuliah dilengkapi dengan RPS yang memenuhi 9 (sembilan) komponen</t>
  </si>
  <si>
    <t>Ketersediaan RPS untuk 10 (sepuluh) mata kuliah penciri PSDKU Vokasi yang memenuhi 9 (sembilan) komponen 
1. Nama program studi, nama dan kode mata kuliah, semester, sks, nama dosen pengampu;
2. Capaian Pembelajaran lulusan yang dibebankan pada mata kuliah;
3. Kemampuan akhir yang direncanakan pada tiap tahap pembelajaran untuk memenuhi capaian pembelajaran lulusan;
4. Bahan kajian yang terkait dengan kemampuan yang akan dicapai
5. Metode pembelajaran;
6. Waktu yang disediakan untuk mencapai kemampuan pada tiap tahap pembelajaran;
7. Pengalaman belajar mahasiswa yang diwujudkan dalam deskripsi tugas yang harus dikerjakan oleh mahasiswa selama satu semester;
8. Kriteria, indikator, dan bobot penilaian; dan
9. Daftar referensi yang digunakan.</t>
  </si>
  <si>
    <t xml:space="preserve">Jumlah calon dosen tetap yang ditugaskan di Lokasi PSDKU paling sedikit 5 (lima) orang: (a) berkualifikasi akademik lulusan magister atau magister terapan dan doktor atau doktor terapan yang relevan dengan program studi, atau setara dengan level 8 (delapan) dan 9 (sembilan) KKNI, (b) telah diangkat sebagai PNS dipekerjakan pada PTS pengusul atau telah diangkat sebagai dosen tetap oleh Badan Penyelenggara </t>
  </si>
  <si>
    <t>Jumlah calon dosen tetap yang ditugaslkan di Lokasi PSDKU Vokasi paling sedikit 5 (lima) orang berkualifikasi akademik lulusan magister atau magister terapan yang relevan dengan program studi yang diusulkan, atau setara dengan level 8 (delapan) KKNI, dengan komposisi: (a) 3 (tiga) orang telah diangkat sebagai dosen tetap oleh pemimpin PTS pengusul atau Badan Penyelenggara, dan (b) 2 (dua) orang lainnya telah menandatangani surat perjanjian kesediaan pengangkatan dosen tetap dengan pemimpin PTS atau Badan Penyelenggara</t>
  </si>
  <si>
    <t xml:space="preserve">Jumlah calon dosen paling sedikit 5 (lima) orang berkualifikasi akademik lulusan magister atau magister terapan yang relevan dengan program studi yang diusulkan, atau setara dengan level 8 (delapan) KKNI, dengan komposisi : (a) 3 (tiga) orang diantaranya telah menandatangani surat perjanjian kesediaan pengangkatan dosen tetap yang ditugaskan di Lokasi PSDKU dengan pemimpin PTS pengusul atau Badan Penyelenggara, dan (b) 2 (dua) orang lainnya merupakan dosen dari  kampus utama atau PT  lain yang ditugaskan oleh Pemimpin PTS pengusul </t>
  </si>
  <si>
    <t>Keterpenuhan unsur struktur organisasi UPPS; Unit Pengelola  PSDKU Vokasi yang mencakup aspek: 
a. 5 unsur unit pengelola program studi: 
   1) unsur penyusun kebijakan; 
   2) unsur pelaksana akademik; 
   3) unsur pengawas dan penjaminan mutu; 
   4) unsur penunjang akademik atau sumber belajar; dan 
   5) unsur pelaksana administrasi atau tata usaha; dan 
b. penjelasan tata kerja dan tata hubungan</t>
  </si>
  <si>
    <t xml:space="preserve">Rataan Luas ruangan di Lokasi PSDKU Vokasi per mahasiswa atau dosen atau karyawan, dan luas minimum perpustakaan  </t>
  </si>
  <si>
    <t>Jumlah ruang akademik khusus di Lokasi PSDKU Vokasi sesuai mata kuliah berpraktikum/ berpraktek dengan luasan 1,5 m2 per mahasiswa, 25 orang per ruang, dilengkapi dengan peralatan yang lengkap dan mutakhir untuk 2 (dua) tahun pertama</t>
  </si>
  <si>
    <t>Substansi praktikum/praktik/praktik lapangan dll yang merupakan bagian dari mata kuliah/blok/modul tertentu yang diselenggarakan PSDKU Vokasi</t>
  </si>
  <si>
    <t>Level dan jumlah sasaran benchmarking dan mencakup aspek: (1) pengembangan keahlian, (2) kajian capaian pembelajaran, dan (3) kurikulum program studi sejenis.</t>
  </si>
  <si>
    <t>Jika jumlah tenaga kependidikan yang ditugaskan di Lokasi PSDKU lebih dari 3 (tiga) orang dan salah satu diantaranya berkualifikasi magister dan 1 (satu) orang pustakawan ditingkat perguruan tinggi dengan kualifikasi Diploma Tiga perpustakaan atau yang sejenis</t>
  </si>
  <si>
    <t>Jika jumlah tenaga kependidikan yang ditugaskan di Lokasi PSDKU lebih dari 2 (dua) orang atau berkualifikasi sarjana atau sarjana terapan dan 1 (satu) orang pustakawan ditingkat perguruan tinggi dengan kualifikasi Diploma Tiga perpustakaan atau yang sejenis</t>
  </si>
  <si>
    <t>Jika jumlah tenaga kependidikan yang ditugaskan di Lokasi PSDKU sebanyak 2 (dua) orang atau lebih dengan kualifikasi Diploma Tiga dan 1 (satu) orang pustakawan ditingkat perguruan tinggi dengan kualifikasi Diploma Tiga perpustakaan atau yang sejenis</t>
  </si>
  <si>
    <t>Rumusan capaian pembelajaran PSDKU Vokasi mengacu pada profil lulusan, merujuk pada deskripsi capaian pembelajaran SN-Dikti dan level 5 (lima) KKNI dan relevansinya dengan keunggulan atau keunikan program studi.</t>
  </si>
  <si>
    <t>Rancangan pembelajaran PSDKU Vokasi bekerjasama dengan mitra kerjasama (misal teaching industry) sesuai dengan ketentuan peraturan perundang-undangan yang dimuat dalam satu atau lebih dokumen kerjasama yang relevan dari satu atau lebih mitra kerjasama.</t>
  </si>
  <si>
    <t>Rumusan capaian pembelajaran: (a) sesuai dengan profil lulusan, (b) deskripsi kompetensinya sesuai level 5 (lima) KKNI dengan jabaran capaian pembelajaran sesuai SN-Dikti, namun (c) tidak atau kurang relevan dengan keunikan atau keunggulan prodi</t>
  </si>
  <si>
    <r>
      <t xml:space="preserve">Rancangan pembelajaran memanfaatkan </t>
    </r>
    <r>
      <rPr>
        <i/>
        <sz val="12"/>
        <color theme="1"/>
        <rFont val="Arial Narrow"/>
        <family val="2"/>
      </rPr>
      <t>teaching industry</t>
    </r>
    <r>
      <rPr>
        <sz val="12"/>
        <color theme="1"/>
        <rFont val="Arial Narrow"/>
        <family val="2"/>
      </rPr>
      <t xml:space="preserve"> di kampus penyelenggara yag bekerja sama dengan mitra industri</t>
    </r>
  </si>
  <si>
    <t>Lampiran 7 Peraturan BAN-PT Nomor 10 Tahun 2020 tentang Instrumen Pemenuhan Syarat Minimum Akreditasi Program Studi di Luar Kampus Utama dalam Pendidikan Vokasi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</si>
</sst>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scheme val="minor"/>
    </font>
    <font>
      <b/>
      <sz val="14"/>
      <name val="Arial Narrow"/>
      <family val="2"/>
    </font>
    <font>
      <b/>
      <sz val="12"/>
      <name val="Arial Narrow"/>
      <family val="2"/>
    </font>
    <font>
      <sz val="11"/>
      <name val="Arial Narrow"/>
      <family val="2"/>
    </font>
    <font>
      <sz val="12"/>
      <name val="Arial Narrow"/>
      <family val="2"/>
    </font>
    <font>
      <b/>
      <sz val="11"/>
      <name val="Arial Narrow"/>
      <family val="2"/>
    </font>
    <font>
      <i/>
      <sz val="12"/>
      <name val="Arial Narrow"/>
      <family val="2"/>
    </font>
    <font>
      <sz val="14"/>
      <name val="Arial Narrow"/>
      <family val="2"/>
    </font>
    <font>
      <sz val="12"/>
      <color theme="1"/>
      <name val="Arial Narrow"/>
      <family val="2"/>
    </font>
    <font>
      <b/>
      <sz val="12"/>
      <color theme="1"/>
      <name val="Arial Narrow"/>
      <family val="2"/>
    </font>
    <font>
      <sz val="7"/>
      <name val="Arial Narrow"/>
      <family val="2"/>
    </font>
    <font>
      <i/>
      <sz val="12"/>
      <color theme="1"/>
      <name val="Arial Narrow"/>
      <family val="2"/>
    </font>
    <font>
      <b/>
      <sz val="12"/>
      <name val="Arial Narrow"/>
      <family val="2"/>
      <charset val="1"/>
    </font>
    <font>
      <sz val="12"/>
      <name val="Arial Narrow"/>
      <family val="2"/>
      <charset val="1"/>
    </font>
    <font>
      <sz val="12"/>
      <name val="Calibri"/>
      <family val="2"/>
    </font>
    <font>
      <sz val="11"/>
      <name val="Calibri Light"/>
      <family val="2"/>
      <scheme val="major"/>
    </font>
    <font>
      <u/>
      <sz val="12"/>
      <color theme="1"/>
      <name val="Arial Narrow"/>
      <family val="2"/>
    </font>
  </fonts>
  <fills count="6">
    <fill>
      <patternFill patternType="none"/>
    </fill>
    <fill>
      <patternFill patternType="gray125"/>
    </fill>
    <fill>
      <patternFill patternType="solid">
        <fgColor rgb="FF00FF00"/>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4" tint="0.79998168889431442"/>
        <bgColor indexed="64"/>
      </patternFill>
    </fill>
  </fills>
  <borders count="19">
    <border>
      <left/>
      <right/>
      <top/>
      <bottom/>
      <diagonal/>
    </border>
    <border>
      <left style="thin">
        <color auto="1"/>
      </left>
      <right style="thin">
        <color auto="1"/>
      </right>
      <top style="thin">
        <color auto="1"/>
      </top>
      <bottom style="thin">
        <color auto="1"/>
      </bottom>
      <diagonal/>
    </border>
    <border>
      <left style="medium">
        <color indexed="64"/>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top style="thin">
        <color auto="1"/>
      </top>
      <bottom style="thin">
        <color auto="1"/>
      </bottom>
      <diagonal/>
    </border>
    <border>
      <left style="thin">
        <color auto="1"/>
      </left>
      <right style="thin">
        <color auto="1"/>
      </right>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right style="medium">
        <color indexed="64"/>
      </right>
      <top style="medium">
        <color indexed="64"/>
      </top>
      <bottom/>
      <diagonal/>
    </border>
    <border>
      <left/>
      <right style="medium">
        <color indexed="64"/>
      </right>
      <top/>
      <bottom/>
      <diagonal/>
    </border>
    <border>
      <left style="medium">
        <color indexed="64"/>
      </left>
      <right/>
      <top style="medium">
        <color indexed="64"/>
      </top>
      <bottom/>
      <diagonal/>
    </border>
    <border>
      <left style="thin">
        <color auto="1"/>
      </left>
      <right/>
      <top style="medium">
        <color indexed="64"/>
      </top>
      <bottom style="thin">
        <color auto="1"/>
      </bottom>
      <diagonal/>
    </border>
    <border>
      <left style="medium">
        <color indexed="64"/>
      </left>
      <right style="thin">
        <color auto="1"/>
      </right>
      <top style="thin">
        <color auto="1"/>
      </top>
      <bottom/>
      <diagonal/>
    </border>
    <border>
      <left style="thin">
        <color auto="1"/>
      </left>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bottom style="thin">
        <color auto="1"/>
      </bottom>
      <diagonal/>
    </border>
  </borders>
  <cellStyleXfs count="1">
    <xf numFmtId="0" fontId="0" fillId="0" borderId="0"/>
  </cellStyleXfs>
  <cellXfs count="124">
    <xf numFmtId="0" fontId="0" fillId="0" borderId="0" xfId="0"/>
    <xf numFmtId="0" fontId="3" fillId="0" borderId="0" xfId="0" applyFont="1" applyAlignment="1">
      <alignment vertical="center" wrapText="1"/>
    </xf>
    <xf numFmtId="0" fontId="4" fillId="0" borderId="0" xfId="0" applyFont="1" applyAlignment="1">
      <alignment vertical="center" wrapText="1"/>
    </xf>
    <xf numFmtId="0" fontId="5" fillId="0" borderId="0" xfId="0" applyFont="1" applyAlignment="1">
      <alignment horizontal="center" vertical="center" wrapText="1"/>
    </xf>
    <xf numFmtId="0" fontId="7" fillId="0" borderId="0" xfId="0" applyFont="1" applyAlignment="1">
      <alignment horizontal="center" vertical="center" wrapText="1"/>
    </xf>
    <xf numFmtId="0" fontId="8" fillId="0" borderId="0" xfId="0" applyFont="1" applyAlignment="1">
      <alignment vertical="center" wrapText="1"/>
    </xf>
    <xf numFmtId="0" fontId="9" fillId="0" borderId="1" xfId="0" applyFont="1" applyBorder="1" applyAlignment="1">
      <alignment horizontal="center" vertical="center" wrapText="1"/>
    </xf>
    <xf numFmtId="0" fontId="4" fillId="0" borderId="1" xfId="0" applyFont="1" applyBorder="1" applyAlignment="1">
      <alignment horizontal="left" vertical="center" wrapText="1"/>
    </xf>
    <xf numFmtId="0" fontId="5" fillId="3" borderId="1" xfId="0" applyFont="1" applyFill="1" applyBorder="1" applyAlignment="1">
      <alignment horizontal="center" vertical="center" wrapText="1"/>
    </xf>
    <xf numFmtId="0" fontId="4" fillId="3" borderId="1" xfId="0" applyFont="1" applyFill="1" applyBorder="1" applyAlignment="1">
      <alignment vertical="center" wrapText="1"/>
    </xf>
    <xf numFmtId="0" fontId="2" fillId="3" borderId="1" xfId="0" applyFont="1" applyFill="1" applyBorder="1" applyAlignment="1">
      <alignment horizontal="left" vertical="center" wrapText="1"/>
    </xf>
    <xf numFmtId="0" fontId="3" fillId="3" borderId="1" xfId="0" applyFont="1" applyFill="1" applyBorder="1" applyAlignment="1">
      <alignment vertical="center" wrapText="1"/>
    </xf>
    <xf numFmtId="0" fontId="3" fillId="3" borderId="1" xfId="0" applyFont="1" applyFill="1" applyBorder="1" applyAlignment="1">
      <alignment horizontal="center" vertical="center" wrapText="1"/>
    </xf>
    <xf numFmtId="2" fontId="5" fillId="3" borderId="1" xfId="0" applyNumberFormat="1" applyFont="1" applyFill="1" applyBorder="1" applyAlignment="1">
      <alignment horizontal="center" vertical="center" wrapText="1"/>
    </xf>
    <xf numFmtId="0" fontId="5" fillId="4" borderId="1" xfId="0" applyFont="1" applyFill="1" applyBorder="1" applyAlignment="1">
      <alignment horizontal="center" vertical="center" wrapText="1"/>
    </xf>
    <xf numFmtId="0" fontId="4" fillId="4" borderId="1" xfId="0" applyFont="1" applyFill="1" applyBorder="1" applyAlignment="1">
      <alignment vertical="center" wrapText="1"/>
    </xf>
    <xf numFmtId="0" fontId="2" fillId="4" borderId="1" xfId="0" applyFont="1" applyFill="1" applyBorder="1" applyAlignment="1">
      <alignment horizontal="left" vertical="center" wrapText="1"/>
    </xf>
    <xf numFmtId="0" fontId="3" fillId="4" borderId="1" xfId="0" applyFont="1" applyFill="1" applyBorder="1" applyAlignment="1">
      <alignment vertical="center" wrapText="1"/>
    </xf>
    <xf numFmtId="0" fontId="3" fillId="4" borderId="1" xfId="0" applyFont="1" applyFill="1" applyBorder="1" applyAlignment="1">
      <alignment horizontal="center" vertical="center" wrapText="1"/>
    </xf>
    <xf numFmtId="2" fontId="5" fillId="4" borderId="1" xfId="0" applyNumberFormat="1" applyFont="1" applyFill="1" applyBorder="1" applyAlignment="1">
      <alignment horizontal="center" vertical="center" wrapText="1"/>
    </xf>
    <xf numFmtId="0" fontId="5" fillId="5" borderId="1" xfId="0" applyFont="1" applyFill="1" applyBorder="1" applyAlignment="1">
      <alignment horizontal="center" vertical="center" wrapText="1"/>
    </xf>
    <xf numFmtId="0" fontId="4" fillId="5" borderId="1" xfId="0" applyFont="1" applyFill="1" applyBorder="1" applyAlignment="1">
      <alignment vertical="center" wrapText="1"/>
    </xf>
    <xf numFmtId="2" fontId="5" fillId="5" borderId="1" xfId="0" applyNumberFormat="1"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5" borderId="1" xfId="0" applyFont="1" applyFill="1" applyBorder="1" applyAlignment="1">
      <alignment vertical="center" wrapText="1"/>
    </xf>
    <xf numFmtId="0" fontId="3" fillId="2" borderId="0" xfId="0" applyFont="1" applyFill="1" applyAlignment="1">
      <alignment horizontal="center" vertical="center" wrapText="1"/>
    </xf>
    <xf numFmtId="0" fontId="3" fillId="2" borderId="0" xfId="0" applyFont="1" applyFill="1" applyAlignment="1">
      <alignment vertical="center" wrapText="1"/>
    </xf>
    <xf numFmtId="0" fontId="3" fillId="0" borderId="0" xfId="0" applyFont="1" applyAlignment="1">
      <alignment horizontal="center" vertical="center" wrapText="1"/>
    </xf>
    <xf numFmtId="2" fontId="3" fillId="2" borderId="0" xfId="0" applyNumberFormat="1" applyFont="1" applyFill="1" applyAlignment="1">
      <alignment horizontal="center" vertical="center" wrapText="1"/>
    </xf>
    <xf numFmtId="0" fontId="4" fillId="3" borderId="1" xfId="0" applyFont="1" applyFill="1" applyBorder="1" applyAlignment="1">
      <alignment horizontal="left" vertical="center" wrapText="1"/>
    </xf>
    <xf numFmtId="0" fontId="8" fillId="0" borderId="1" xfId="0" applyFont="1" applyBorder="1" applyAlignment="1">
      <alignment vertical="top" wrapText="1"/>
    </xf>
    <xf numFmtId="0" fontId="4" fillId="0" borderId="4" xfId="0" applyFont="1" applyFill="1" applyBorder="1" applyAlignment="1">
      <alignment horizontal="left" vertical="top" wrapText="1"/>
    </xf>
    <xf numFmtId="0" fontId="13" fillId="0" borderId="1" xfId="0" applyFont="1" applyBorder="1" applyAlignment="1">
      <alignment horizontal="center" vertical="center"/>
    </xf>
    <xf numFmtId="0" fontId="13" fillId="0" borderId="0" xfId="0" applyFont="1" applyAlignment="1">
      <alignment vertical="center" wrapText="1"/>
    </xf>
    <xf numFmtId="0" fontId="12" fillId="0" borderId="1" xfId="0" applyFont="1" applyBorder="1" applyAlignment="1">
      <alignment horizontal="center" vertical="top" wrapText="1"/>
    </xf>
    <xf numFmtId="0" fontId="13" fillId="0" borderId="1" xfId="0" applyFont="1" applyBorder="1" applyAlignment="1">
      <alignment horizontal="left" vertical="top" wrapText="1"/>
    </xf>
    <xf numFmtId="0" fontId="13" fillId="0" borderId="1" xfId="0" applyFont="1" applyBorder="1" applyAlignment="1" applyProtection="1">
      <alignment vertical="top" wrapText="1"/>
      <protection locked="0"/>
    </xf>
    <xf numFmtId="0" fontId="13" fillId="0" borderId="1" xfId="0" applyFont="1" applyBorder="1" applyAlignment="1">
      <alignment vertical="top" wrapText="1"/>
    </xf>
    <xf numFmtId="0" fontId="13" fillId="0" borderId="1" xfId="0" applyFont="1" applyBorder="1" applyAlignment="1">
      <alignment vertical="center" wrapText="1"/>
    </xf>
    <xf numFmtId="0" fontId="13" fillId="0" borderId="1" xfId="0" applyFont="1" applyBorder="1" applyAlignment="1">
      <alignment horizontal="center" vertical="top" wrapText="1"/>
    </xf>
    <xf numFmtId="0" fontId="13" fillId="0" borderId="1" xfId="0" applyFont="1" applyBorder="1" applyAlignment="1" applyProtection="1">
      <alignment horizontal="left" vertical="top" wrapText="1"/>
      <protection locked="0"/>
    </xf>
    <xf numFmtId="0" fontId="8" fillId="0" borderId="1" xfId="0" applyFont="1" applyBorder="1" applyAlignment="1">
      <alignment horizontal="center" vertical="top" wrapText="1"/>
    </xf>
    <xf numFmtId="0" fontId="13" fillId="0" borderId="1" xfId="0" applyFont="1" applyFill="1" applyBorder="1" applyAlignment="1">
      <alignment vertical="center" wrapText="1"/>
    </xf>
    <xf numFmtId="0" fontId="13" fillId="0" borderId="1" xfId="0" applyFont="1" applyFill="1" applyBorder="1" applyAlignment="1">
      <alignment vertical="top" wrapText="1"/>
    </xf>
    <xf numFmtId="0" fontId="13" fillId="0" borderId="1" xfId="0" applyFont="1" applyBorder="1" applyAlignment="1">
      <alignment horizontal="left" vertical="center" wrapText="1"/>
    </xf>
    <xf numFmtId="0" fontId="12" fillId="0" borderId="0" xfId="0" applyFont="1" applyAlignment="1">
      <alignment horizontal="center" vertical="center" wrapText="1"/>
    </xf>
    <xf numFmtId="0" fontId="13" fillId="0" borderId="0" xfId="0" applyFont="1" applyAlignment="1">
      <alignment horizontal="center" vertical="center" wrapText="1"/>
    </xf>
    <xf numFmtId="0" fontId="13" fillId="0" borderId="0" xfId="0" applyFont="1" applyFill="1" applyAlignment="1">
      <alignment vertical="center" wrapText="1"/>
    </xf>
    <xf numFmtId="0" fontId="5" fillId="2" borderId="1" xfId="0" applyFont="1" applyFill="1" applyBorder="1" applyAlignment="1">
      <alignment horizontal="center" vertical="center" wrapText="1"/>
    </xf>
    <xf numFmtId="0" fontId="12" fillId="0" borderId="3" xfId="0" applyFont="1" applyBorder="1" applyAlignment="1">
      <alignment horizontal="left" vertical="center" wrapText="1"/>
    </xf>
    <xf numFmtId="0" fontId="1" fillId="4" borderId="1" xfId="0" applyFont="1" applyFill="1" applyBorder="1" applyAlignment="1">
      <alignment horizontal="left" vertical="center" wrapText="1"/>
    </xf>
    <xf numFmtId="2" fontId="3" fillId="4" borderId="1" xfId="0" applyNumberFormat="1" applyFont="1" applyFill="1" applyBorder="1" applyAlignment="1">
      <alignment horizontal="center" vertical="center" wrapText="1"/>
    </xf>
    <xf numFmtId="20" fontId="3" fillId="0" borderId="0" xfId="0" quotePrefix="1" applyNumberFormat="1" applyFont="1" applyAlignment="1">
      <alignment horizontal="center" vertical="center" wrapText="1"/>
    </xf>
    <xf numFmtId="0" fontId="2" fillId="0" borderId="4" xfId="0" applyFont="1" applyFill="1" applyBorder="1" applyAlignment="1">
      <alignment horizontal="center" vertical="center" wrapText="1"/>
    </xf>
    <xf numFmtId="2" fontId="3" fillId="5" borderId="3" xfId="0" applyNumberFormat="1" applyFont="1" applyFill="1" applyBorder="1" applyAlignment="1">
      <alignment horizontal="center" vertical="center" wrapText="1"/>
    </xf>
    <xf numFmtId="0" fontId="4" fillId="5"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2" fontId="3" fillId="5" borderId="1" xfId="0"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2" fontId="3" fillId="3" borderId="1" xfId="0" applyNumberFormat="1" applyFont="1" applyFill="1" applyBorder="1" applyAlignment="1">
      <alignment horizontal="center" vertical="center" wrapText="1"/>
    </xf>
    <xf numFmtId="0" fontId="12" fillId="0" borderId="1" xfId="0" applyFont="1" applyBorder="1" applyAlignment="1">
      <alignment horizontal="left" vertical="center" wrapText="1"/>
    </xf>
    <xf numFmtId="0" fontId="13" fillId="0" borderId="3" xfId="0" applyFont="1" applyFill="1" applyBorder="1" applyAlignment="1">
      <alignment horizontal="left" vertical="center" wrapText="1"/>
    </xf>
    <xf numFmtId="0" fontId="12" fillId="0" borderId="1" xfId="0" applyFont="1" applyBorder="1" applyAlignment="1">
      <alignment horizontal="center" vertical="center" wrapText="1"/>
    </xf>
    <xf numFmtId="0" fontId="12" fillId="0" borderId="1" xfId="0" applyFont="1" applyFill="1" applyBorder="1" applyAlignment="1">
      <alignment horizontal="center" vertical="center" wrapText="1"/>
    </xf>
    <xf numFmtId="0" fontId="15" fillId="0" borderId="0" xfId="0" applyFont="1" applyAlignment="1">
      <alignment horizontal="left" vertical="center"/>
    </xf>
    <xf numFmtId="0" fontId="8" fillId="0" borderId="1" xfId="0" applyFont="1" applyBorder="1" applyAlignment="1">
      <alignment horizontal="left" vertical="top" wrapText="1"/>
    </xf>
    <xf numFmtId="0" fontId="12" fillId="0" borderId="15" xfId="0" applyFont="1" applyBorder="1" applyAlignment="1">
      <alignment horizontal="center" vertical="center" wrapText="1"/>
    </xf>
    <xf numFmtId="0" fontId="12" fillId="0" borderId="18"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6" xfId="0" applyFont="1" applyBorder="1" applyAlignment="1">
      <alignment horizontal="center" vertical="center" wrapText="1"/>
    </xf>
    <xf numFmtId="0" fontId="8" fillId="0" borderId="16"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2" fillId="0" borderId="3"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3" fillId="0" borderId="3" xfId="0" applyFont="1" applyBorder="1" applyAlignment="1">
      <alignment horizontal="left" vertical="top" wrapText="1"/>
    </xf>
    <xf numFmtId="0" fontId="13" fillId="0" borderId="4" xfId="0" applyFont="1" applyBorder="1" applyAlignment="1">
      <alignment horizontal="left" vertical="top" wrapText="1"/>
    </xf>
    <xf numFmtId="0" fontId="13" fillId="0" borderId="6" xfId="0" applyFont="1" applyBorder="1" applyAlignment="1">
      <alignment horizontal="center" vertical="center" wrapText="1"/>
    </xf>
    <xf numFmtId="0" fontId="13" fillId="0" borderId="17"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17" xfId="0" applyFont="1" applyBorder="1" applyAlignment="1">
      <alignment horizontal="center" vertical="center"/>
    </xf>
    <xf numFmtId="0" fontId="13" fillId="0" borderId="16" xfId="0" applyFont="1" applyBorder="1" applyAlignment="1">
      <alignment horizontal="center" vertical="center"/>
    </xf>
    <xf numFmtId="0" fontId="13" fillId="0" borderId="1" xfId="0" applyFont="1" applyFill="1" applyBorder="1" applyAlignment="1">
      <alignment horizontal="left" vertical="center" wrapText="1"/>
    </xf>
    <xf numFmtId="0" fontId="12" fillId="0" borderId="7" xfId="0" applyFont="1" applyBorder="1" applyAlignment="1">
      <alignment horizontal="center" vertical="center" wrapText="1"/>
    </xf>
    <xf numFmtId="0" fontId="13" fillId="0" borderId="3" xfId="0" applyFont="1" applyFill="1" applyBorder="1" applyAlignment="1">
      <alignment horizontal="left" vertical="center" wrapText="1"/>
    </xf>
    <xf numFmtId="0" fontId="13" fillId="0" borderId="7" xfId="0" applyFont="1" applyFill="1" applyBorder="1" applyAlignment="1">
      <alignment horizontal="left" vertical="center" wrapText="1"/>
    </xf>
    <xf numFmtId="0" fontId="13" fillId="0" borderId="7" xfId="0" applyFont="1" applyBorder="1" applyAlignment="1">
      <alignment horizontal="left" vertical="center" wrapText="1"/>
    </xf>
    <xf numFmtId="0" fontId="12" fillId="0" borderId="7" xfId="0" applyFont="1" applyFill="1" applyBorder="1" applyAlignment="1">
      <alignment horizontal="center" vertical="center" wrapText="1"/>
    </xf>
    <xf numFmtId="0" fontId="1" fillId="0" borderId="6" xfId="0" applyFont="1" applyBorder="1" applyAlignment="1">
      <alignment horizontal="center" vertical="center" wrapText="1"/>
    </xf>
    <xf numFmtId="0" fontId="1" fillId="0" borderId="5"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4" xfId="0" applyFont="1" applyBorder="1" applyAlignment="1">
      <alignment horizontal="center" vertical="center" wrapText="1"/>
    </xf>
    <xf numFmtId="0" fontId="2" fillId="0" borderId="9"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5"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1" xfId="0" applyFont="1" applyBorder="1" applyAlignment="1">
      <alignment horizontal="center" vertical="center" wrapText="1"/>
    </xf>
    <xf numFmtId="0" fontId="1" fillId="3" borderId="1" xfId="0" applyFont="1" applyFill="1" applyBorder="1" applyAlignment="1">
      <alignment horizontal="left" vertical="center" wrapText="1"/>
    </xf>
    <xf numFmtId="0" fontId="1" fillId="2" borderId="1" xfId="0" applyFont="1" applyFill="1" applyBorder="1" applyAlignment="1">
      <alignment horizontal="center" vertical="center" wrapText="1"/>
    </xf>
    <xf numFmtId="2" fontId="3" fillId="3" borderId="1" xfId="0" applyNumberFormat="1" applyFont="1" applyFill="1" applyBorder="1" applyAlignment="1">
      <alignment horizontal="center" vertical="center" wrapText="1"/>
    </xf>
    <xf numFmtId="0" fontId="4" fillId="3" borderId="3" xfId="0" applyFont="1" applyFill="1" applyBorder="1" applyAlignment="1">
      <alignment horizontal="left" vertical="center" wrapText="1"/>
    </xf>
    <xf numFmtId="0" fontId="4" fillId="3" borderId="4"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2" fontId="3" fillId="3" borderId="3" xfId="0" applyNumberFormat="1" applyFont="1" applyFill="1" applyBorder="1" applyAlignment="1">
      <alignment horizontal="center" vertical="center" wrapText="1"/>
    </xf>
    <xf numFmtId="2" fontId="3" fillId="3" borderId="4" xfId="0" applyNumberFormat="1" applyFont="1" applyFill="1" applyBorder="1" applyAlignment="1">
      <alignment horizontal="center" vertical="center" wrapText="1"/>
    </xf>
    <xf numFmtId="2" fontId="3" fillId="5" borderId="3" xfId="0" applyNumberFormat="1" applyFont="1" applyFill="1" applyBorder="1" applyAlignment="1">
      <alignment horizontal="center" vertical="center" wrapText="1"/>
    </xf>
    <xf numFmtId="2" fontId="3" fillId="5" borderId="4" xfId="0" applyNumberFormat="1" applyFont="1" applyFill="1" applyBorder="1" applyAlignment="1">
      <alignment horizontal="center" vertical="center" wrapText="1"/>
    </xf>
    <xf numFmtId="0" fontId="4" fillId="5"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2" fontId="3" fillId="5" borderId="1" xfId="0" applyNumberFormat="1" applyFont="1" applyFill="1" applyBorder="1" applyAlignment="1">
      <alignment horizontal="center" vertical="center" wrapText="1"/>
    </xf>
    <xf numFmtId="0" fontId="1" fillId="5" borderId="1" xfId="0" applyFont="1" applyFill="1" applyBorder="1" applyAlignment="1">
      <alignment horizontal="left" vertical="center" wrapText="1"/>
    </xf>
  </cellXfs>
  <cellStyles count="1">
    <cellStyle name="Normal" xfId="0" builtinId="0"/>
  </cellStyles>
  <dxfs count="23">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tabSelected="1" zoomScale="69" workbookViewId="0">
      <selection activeCell="A2" sqref="A2"/>
    </sheetView>
  </sheetViews>
  <sheetFormatPr defaultColWidth="8.81640625" defaultRowHeight="15.5" x14ac:dyDescent="0.35"/>
  <cols>
    <col min="1" max="1" width="9.453125" style="45" customWidth="1"/>
    <col min="2" max="2" width="18.08984375" style="46" customWidth="1"/>
    <col min="3" max="3" width="40.453125" style="47" customWidth="1"/>
    <col min="4" max="4" width="42.453125" style="33" customWidth="1"/>
    <col min="5" max="5" width="13.6328125" style="47" customWidth="1"/>
    <col min="6" max="6" width="47.08984375" style="47" customWidth="1"/>
    <col min="7" max="11" width="29.453125" style="33" customWidth="1"/>
    <col min="12" max="16384" width="8.81640625" style="33"/>
  </cols>
  <sheetData>
    <row r="1" spans="1:11" x14ac:dyDescent="0.35">
      <c r="A1" s="65" t="s">
        <v>161</v>
      </c>
    </row>
    <row r="3" spans="1:11" ht="29" customHeight="1" x14ac:dyDescent="0.35">
      <c r="A3" s="69" t="s">
        <v>17</v>
      </c>
      <c r="B3" s="69" t="s">
        <v>2</v>
      </c>
      <c r="C3" s="70" t="s">
        <v>0</v>
      </c>
      <c r="D3" s="69" t="s">
        <v>19</v>
      </c>
      <c r="E3" s="70" t="s">
        <v>133</v>
      </c>
      <c r="F3" s="70"/>
      <c r="G3" s="67" t="s">
        <v>89</v>
      </c>
      <c r="H3" s="68"/>
      <c r="I3" s="68"/>
      <c r="J3" s="68"/>
      <c r="K3" s="68"/>
    </row>
    <row r="4" spans="1:11" x14ac:dyDescent="0.35">
      <c r="A4" s="69"/>
      <c r="B4" s="69"/>
      <c r="C4" s="70"/>
      <c r="D4" s="69"/>
      <c r="E4" s="64" t="s">
        <v>20</v>
      </c>
      <c r="F4" s="64" t="s">
        <v>1</v>
      </c>
      <c r="G4" s="34">
        <v>4</v>
      </c>
      <c r="H4" s="34">
        <v>3</v>
      </c>
      <c r="I4" s="34">
        <v>2</v>
      </c>
      <c r="J4" s="34">
        <v>1</v>
      </c>
      <c r="K4" s="34">
        <v>0</v>
      </c>
    </row>
    <row r="5" spans="1:11" ht="129" customHeight="1" x14ac:dyDescent="0.35">
      <c r="A5" s="63">
        <v>1</v>
      </c>
      <c r="B5" s="71" t="s">
        <v>7</v>
      </c>
      <c r="C5" s="42" t="s">
        <v>4</v>
      </c>
      <c r="D5" s="61"/>
      <c r="E5" s="64" t="s">
        <v>18</v>
      </c>
      <c r="F5" s="43" t="s">
        <v>153</v>
      </c>
      <c r="G5" s="35" t="s">
        <v>77</v>
      </c>
      <c r="H5" s="35" t="s">
        <v>28</v>
      </c>
      <c r="I5" s="35" t="s">
        <v>29</v>
      </c>
      <c r="J5" s="35" t="s">
        <v>66</v>
      </c>
      <c r="K5" s="35" t="s">
        <v>72</v>
      </c>
    </row>
    <row r="6" spans="1:11" ht="163.5" customHeight="1" x14ac:dyDescent="0.35">
      <c r="A6" s="63">
        <f>A5+1</f>
        <v>2</v>
      </c>
      <c r="B6" s="71"/>
      <c r="C6" s="42" t="s">
        <v>3</v>
      </c>
      <c r="D6" s="61"/>
      <c r="E6" s="64" t="s">
        <v>18</v>
      </c>
      <c r="F6" s="43" t="s">
        <v>84</v>
      </c>
      <c r="G6" s="36" t="s">
        <v>73</v>
      </c>
      <c r="H6" s="36" t="s">
        <v>78</v>
      </c>
      <c r="I6" s="36" t="s">
        <v>30</v>
      </c>
      <c r="J6" s="36" t="s">
        <v>74</v>
      </c>
      <c r="K6" s="36" t="s">
        <v>75</v>
      </c>
    </row>
    <row r="7" spans="1:11" ht="166.5" customHeight="1" x14ac:dyDescent="0.35">
      <c r="A7" s="63">
        <f t="shared" ref="A7:A25" si="0">A6+1</f>
        <v>3</v>
      </c>
      <c r="B7" s="71"/>
      <c r="C7" s="42" t="s">
        <v>5</v>
      </c>
      <c r="D7" s="61"/>
      <c r="E7" s="64" t="s">
        <v>18</v>
      </c>
      <c r="F7" s="43" t="s">
        <v>157</v>
      </c>
      <c r="G7" s="36" t="s">
        <v>100</v>
      </c>
      <c r="H7" s="36" t="s">
        <v>91</v>
      </c>
      <c r="I7" s="36" t="s">
        <v>159</v>
      </c>
      <c r="J7" s="36" t="s">
        <v>140</v>
      </c>
      <c r="K7" s="36" t="s">
        <v>116</v>
      </c>
    </row>
    <row r="8" spans="1:11" s="5" customFormat="1" ht="100.5" customHeight="1" x14ac:dyDescent="0.35">
      <c r="A8" s="6">
        <f t="shared" si="0"/>
        <v>4</v>
      </c>
      <c r="B8" s="71"/>
      <c r="C8" s="72" t="s">
        <v>86</v>
      </c>
      <c r="D8" s="7" t="s">
        <v>112</v>
      </c>
      <c r="E8" s="53"/>
      <c r="F8" s="31" t="s">
        <v>158</v>
      </c>
      <c r="G8" s="30" t="s">
        <v>160</v>
      </c>
      <c r="H8" s="41" t="s">
        <v>41</v>
      </c>
      <c r="I8" s="30" t="s">
        <v>110</v>
      </c>
      <c r="J8" s="74" t="s">
        <v>122</v>
      </c>
      <c r="K8" s="75"/>
    </row>
    <row r="9" spans="1:11" s="5" customFormat="1" ht="118.5" customHeight="1" x14ac:dyDescent="0.35">
      <c r="A9" s="6">
        <f t="shared" si="0"/>
        <v>5</v>
      </c>
      <c r="B9" s="71"/>
      <c r="C9" s="73"/>
      <c r="D9" s="7" t="s">
        <v>113</v>
      </c>
      <c r="E9" s="53"/>
      <c r="F9" s="31" t="s">
        <v>123</v>
      </c>
      <c r="G9" s="30" t="s">
        <v>107</v>
      </c>
      <c r="H9" s="30" t="s">
        <v>108</v>
      </c>
      <c r="I9" s="30" t="s">
        <v>106</v>
      </c>
      <c r="J9" s="30" t="s">
        <v>109</v>
      </c>
      <c r="K9" s="30" t="s">
        <v>111</v>
      </c>
    </row>
    <row r="10" spans="1:11" ht="83.25" customHeight="1" x14ac:dyDescent="0.35">
      <c r="A10" s="63">
        <f t="shared" si="0"/>
        <v>6</v>
      </c>
      <c r="B10" s="71"/>
      <c r="C10" s="42" t="s">
        <v>87</v>
      </c>
      <c r="D10" s="44" t="s">
        <v>97</v>
      </c>
      <c r="E10" s="64" t="s">
        <v>18</v>
      </c>
      <c r="F10" s="37" t="s">
        <v>67</v>
      </c>
      <c r="G10" s="36" t="s">
        <v>31</v>
      </c>
      <c r="H10" s="36" t="s">
        <v>38</v>
      </c>
      <c r="I10" s="36" t="s">
        <v>39</v>
      </c>
      <c r="J10" s="36" t="s">
        <v>40</v>
      </c>
      <c r="K10" s="36" t="s">
        <v>76</v>
      </c>
    </row>
    <row r="11" spans="1:11" ht="32.25" customHeight="1" x14ac:dyDescent="0.35">
      <c r="A11" s="76">
        <f t="shared" si="0"/>
        <v>7</v>
      </c>
      <c r="B11" s="71"/>
      <c r="C11" s="78"/>
      <c r="D11" s="80" t="s">
        <v>98</v>
      </c>
      <c r="E11" s="82" t="s">
        <v>18</v>
      </c>
      <c r="F11" s="84" t="s">
        <v>114</v>
      </c>
      <c r="G11" s="32" t="s">
        <v>124</v>
      </c>
      <c r="H11" s="86" t="s">
        <v>99</v>
      </c>
      <c r="I11" s="87"/>
      <c r="J11" s="87"/>
      <c r="K11" s="88"/>
    </row>
    <row r="12" spans="1:11" ht="51.75" customHeight="1" x14ac:dyDescent="0.35">
      <c r="A12" s="77"/>
      <c r="B12" s="71"/>
      <c r="C12" s="79"/>
      <c r="D12" s="81"/>
      <c r="E12" s="83"/>
      <c r="F12" s="85"/>
      <c r="G12" s="86" t="s">
        <v>115</v>
      </c>
      <c r="H12" s="89"/>
      <c r="I12" s="89"/>
      <c r="J12" s="89"/>
      <c r="K12" s="90"/>
    </row>
    <row r="13" spans="1:11" ht="103.5" customHeight="1" x14ac:dyDescent="0.35">
      <c r="A13" s="63">
        <f>A11+1</f>
        <v>8</v>
      </c>
      <c r="B13" s="71"/>
      <c r="C13" s="42" t="s">
        <v>82</v>
      </c>
      <c r="D13" s="61"/>
      <c r="E13" s="64" t="s">
        <v>18</v>
      </c>
      <c r="F13" s="43" t="s">
        <v>152</v>
      </c>
      <c r="G13" s="37" t="s">
        <v>117</v>
      </c>
      <c r="H13" s="37" t="s">
        <v>118</v>
      </c>
      <c r="I13" s="37" t="s">
        <v>119</v>
      </c>
      <c r="J13" s="35" t="s">
        <v>120</v>
      </c>
      <c r="K13" s="35" t="s">
        <v>121</v>
      </c>
    </row>
    <row r="14" spans="1:11" ht="321.75" customHeight="1" x14ac:dyDescent="0.35">
      <c r="A14" s="63">
        <f t="shared" si="0"/>
        <v>9</v>
      </c>
      <c r="B14" s="71"/>
      <c r="C14" s="42" t="s">
        <v>83</v>
      </c>
      <c r="D14" s="61"/>
      <c r="E14" s="64" t="s">
        <v>18</v>
      </c>
      <c r="F14" s="37" t="s">
        <v>145</v>
      </c>
      <c r="G14" s="30" t="s">
        <v>65</v>
      </c>
      <c r="H14" s="30" t="s">
        <v>143</v>
      </c>
      <c r="I14" s="66" t="s">
        <v>144</v>
      </c>
      <c r="J14" s="66" t="s">
        <v>141</v>
      </c>
      <c r="K14" s="66" t="s">
        <v>142</v>
      </c>
    </row>
    <row r="15" spans="1:11" ht="305.25" customHeight="1" x14ac:dyDescent="0.35">
      <c r="A15" s="63">
        <f t="shared" si="0"/>
        <v>10</v>
      </c>
      <c r="B15" s="49" t="s">
        <v>8</v>
      </c>
      <c r="C15" s="42" t="s">
        <v>6</v>
      </c>
      <c r="D15" s="61"/>
      <c r="E15" s="64" t="s">
        <v>18</v>
      </c>
      <c r="F15" s="42" t="s">
        <v>85</v>
      </c>
      <c r="G15" s="37" t="s">
        <v>146</v>
      </c>
      <c r="H15" s="37" t="s">
        <v>147</v>
      </c>
      <c r="I15" s="37" t="s">
        <v>148</v>
      </c>
      <c r="J15" s="86" t="s">
        <v>92</v>
      </c>
      <c r="K15" s="88"/>
    </row>
    <row r="16" spans="1:11" ht="161.25" customHeight="1" x14ac:dyDescent="0.35">
      <c r="A16" s="63">
        <f t="shared" si="0"/>
        <v>11</v>
      </c>
      <c r="B16" s="71" t="s">
        <v>9</v>
      </c>
      <c r="C16" s="91" t="s">
        <v>10</v>
      </c>
      <c r="D16" s="38" t="s">
        <v>12</v>
      </c>
      <c r="E16" s="64" t="s">
        <v>18</v>
      </c>
      <c r="F16" s="37" t="s">
        <v>149</v>
      </c>
      <c r="G16" s="35" t="s">
        <v>71</v>
      </c>
      <c r="H16" s="35" t="s">
        <v>70</v>
      </c>
      <c r="I16" s="35" t="s">
        <v>69</v>
      </c>
      <c r="J16" s="35" t="s">
        <v>68</v>
      </c>
      <c r="K16" s="35" t="s">
        <v>79</v>
      </c>
    </row>
    <row r="17" spans="1:11" ht="99" customHeight="1" x14ac:dyDescent="0.35">
      <c r="A17" s="63">
        <f t="shared" si="0"/>
        <v>12</v>
      </c>
      <c r="B17" s="71"/>
      <c r="C17" s="91"/>
      <c r="D17" s="38" t="s">
        <v>11</v>
      </c>
      <c r="E17" s="64" t="s">
        <v>18</v>
      </c>
      <c r="F17" s="37" t="s">
        <v>90</v>
      </c>
      <c r="G17" s="39" t="s">
        <v>32</v>
      </c>
      <c r="H17" s="39" t="s">
        <v>33</v>
      </c>
      <c r="I17" s="39" t="s">
        <v>34</v>
      </c>
      <c r="J17" s="39" t="s">
        <v>35</v>
      </c>
      <c r="K17" s="39" t="s">
        <v>80</v>
      </c>
    </row>
    <row r="18" spans="1:11" ht="162" customHeight="1" x14ac:dyDescent="0.35">
      <c r="A18" s="63">
        <f t="shared" si="0"/>
        <v>13</v>
      </c>
      <c r="B18" s="71"/>
      <c r="C18" s="62" t="s">
        <v>27</v>
      </c>
      <c r="D18" s="38" t="s">
        <v>96</v>
      </c>
      <c r="E18" s="64" t="s">
        <v>18</v>
      </c>
      <c r="F18" s="30" t="s">
        <v>134</v>
      </c>
      <c r="G18" s="30" t="s">
        <v>135</v>
      </c>
      <c r="H18" s="30" t="s">
        <v>136</v>
      </c>
      <c r="I18" s="30" t="s">
        <v>137</v>
      </c>
      <c r="J18" s="30" t="s">
        <v>138</v>
      </c>
      <c r="K18" s="30" t="s">
        <v>139</v>
      </c>
    </row>
    <row r="19" spans="1:11" ht="55.75" customHeight="1" x14ac:dyDescent="0.35">
      <c r="A19" s="76">
        <f t="shared" si="0"/>
        <v>14</v>
      </c>
      <c r="B19" s="71"/>
      <c r="C19" s="93" t="s">
        <v>88</v>
      </c>
      <c r="D19" s="80" t="s">
        <v>15</v>
      </c>
      <c r="E19" s="82" t="s">
        <v>18</v>
      </c>
      <c r="F19" s="37" t="s">
        <v>150</v>
      </c>
      <c r="G19" s="86" t="s">
        <v>42</v>
      </c>
      <c r="H19" s="87"/>
      <c r="I19" s="87"/>
      <c r="J19" s="87"/>
      <c r="K19" s="88"/>
    </row>
    <row r="20" spans="1:11" ht="53.25" customHeight="1" x14ac:dyDescent="0.35">
      <c r="A20" s="92"/>
      <c r="B20" s="71"/>
      <c r="C20" s="94"/>
      <c r="D20" s="95"/>
      <c r="E20" s="96"/>
      <c r="F20" s="37" t="s">
        <v>43</v>
      </c>
      <c r="G20" s="37" t="s">
        <v>44</v>
      </c>
      <c r="H20" s="37" t="s">
        <v>45</v>
      </c>
      <c r="I20" s="37" t="s">
        <v>46</v>
      </c>
      <c r="J20" s="37" t="s">
        <v>47</v>
      </c>
      <c r="K20" s="37" t="s">
        <v>37</v>
      </c>
    </row>
    <row r="21" spans="1:11" ht="53.25" customHeight="1" x14ac:dyDescent="0.35">
      <c r="A21" s="92"/>
      <c r="B21" s="71"/>
      <c r="C21" s="94"/>
      <c r="D21" s="95"/>
      <c r="E21" s="96"/>
      <c r="F21" s="37" t="s">
        <v>48</v>
      </c>
      <c r="G21" s="37" t="s">
        <v>49</v>
      </c>
      <c r="H21" s="37" t="s">
        <v>50</v>
      </c>
      <c r="I21" s="37" t="s">
        <v>51</v>
      </c>
      <c r="J21" s="37" t="s">
        <v>52</v>
      </c>
      <c r="K21" s="37" t="s">
        <v>37</v>
      </c>
    </row>
    <row r="22" spans="1:11" ht="53.25" customHeight="1" x14ac:dyDescent="0.35">
      <c r="A22" s="92"/>
      <c r="B22" s="71"/>
      <c r="C22" s="94"/>
      <c r="D22" s="95"/>
      <c r="E22" s="96"/>
      <c r="F22" s="37" t="s">
        <v>53</v>
      </c>
      <c r="G22" s="37" t="s">
        <v>54</v>
      </c>
      <c r="H22" s="37" t="s">
        <v>55</v>
      </c>
      <c r="I22" s="37" t="s">
        <v>56</v>
      </c>
      <c r="J22" s="37" t="s">
        <v>57</v>
      </c>
      <c r="K22" s="37" t="s">
        <v>37</v>
      </c>
    </row>
    <row r="23" spans="1:11" ht="53.25" customHeight="1" x14ac:dyDescent="0.35">
      <c r="A23" s="77"/>
      <c r="B23" s="71"/>
      <c r="C23" s="94"/>
      <c r="D23" s="81"/>
      <c r="E23" s="83"/>
      <c r="F23" s="37" t="s">
        <v>58</v>
      </c>
      <c r="G23" s="37" t="s">
        <v>59</v>
      </c>
      <c r="H23" s="37" t="s">
        <v>60</v>
      </c>
      <c r="I23" s="37" t="s">
        <v>61</v>
      </c>
      <c r="J23" s="37" t="s">
        <v>62</v>
      </c>
      <c r="K23" s="37" t="s">
        <v>37</v>
      </c>
    </row>
    <row r="24" spans="1:11" ht="177.75" customHeight="1" x14ac:dyDescent="0.35">
      <c r="A24" s="63">
        <f>A19+1</f>
        <v>15</v>
      </c>
      <c r="B24" s="71"/>
      <c r="C24" s="94"/>
      <c r="D24" s="38" t="s">
        <v>101</v>
      </c>
      <c r="E24" s="64" t="s">
        <v>18</v>
      </c>
      <c r="F24" s="43" t="s">
        <v>151</v>
      </c>
      <c r="G24" s="40" t="s">
        <v>94</v>
      </c>
      <c r="H24" s="40" t="s">
        <v>95</v>
      </c>
      <c r="I24" s="40" t="s">
        <v>93</v>
      </c>
      <c r="J24" s="40" t="s">
        <v>36</v>
      </c>
      <c r="K24" s="36" t="s">
        <v>37</v>
      </c>
    </row>
    <row r="25" spans="1:11" ht="139.5" x14ac:dyDescent="0.35">
      <c r="A25" s="63">
        <f t="shared" si="0"/>
        <v>16</v>
      </c>
      <c r="B25" s="71"/>
      <c r="C25" s="42" t="s">
        <v>16</v>
      </c>
      <c r="D25" s="38"/>
      <c r="E25" s="64" t="s">
        <v>18</v>
      </c>
      <c r="F25" s="37" t="s">
        <v>132</v>
      </c>
      <c r="G25" s="37" t="s">
        <v>154</v>
      </c>
      <c r="H25" s="37" t="s">
        <v>155</v>
      </c>
      <c r="I25" s="37" t="s">
        <v>156</v>
      </c>
      <c r="J25" s="37" t="s">
        <v>64</v>
      </c>
      <c r="K25" s="37" t="s">
        <v>63</v>
      </c>
    </row>
  </sheetData>
  <mergeCells count="24">
    <mergeCell ref="J15:K15"/>
    <mergeCell ref="B16:B25"/>
    <mergeCell ref="C16:C17"/>
    <mergeCell ref="A19:A23"/>
    <mergeCell ref="C19:C24"/>
    <mergeCell ref="D19:D23"/>
    <mergeCell ref="E19:E23"/>
    <mergeCell ref="G19:K19"/>
    <mergeCell ref="B5:B14"/>
    <mergeCell ref="C8:C9"/>
    <mergeCell ref="J8:K8"/>
    <mergeCell ref="A11:A12"/>
    <mergeCell ref="C11:C12"/>
    <mergeCell ref="D11:D12"/>
    <mergeCell ref="E11:E12"/>
    <mergeCell ref="F11:F12"/>
    <mergeCell ref="H11:K11"/>
    <mergeCell ref="G12:K12"/>
    <mergeCell ref="G3:K3"/>
    <mergeCell ref="A3:A4"/>
    <mergeCell ref="B3:B4"/>
    <mergeCell ref="C3:C4"/>
    <mergeCell ref="D3:D4"/>
    <mergeCell ref="E3:F3"/>
  </mergeCells>
  <conditionalFormatting sqref="E5:E7 D13 E13:E19 E24:E25 D10:E11">
    <cfRule type="cellIs" dxfId="22" priority="6" operator="equal">
      <formula>"Tidak dinilai"</formula>
    </cfRule>
  </conditionalFormatting>
  <conditionalFormatting sqref="A3">
    <cfRule type="cellIs" dxfId="21" priority="4" operator="equal">
      <formula>"Tidak dinilai"</formula>
    </cfRule>
  </conditionalFormatting>
  <conditionalFormatting sqref="D15">
    <cfRule type="cellIs" dxfId="20" priority="5" operator="equal">
      <formula>"Tidak dinilai"</formula>
    </cfRule>
  </conditionalFormatting>
  <conditionalFormatting sqref="E4:F4">
    <cfRule type="cellIs" dxfId="19" priority="3" operator="equal">
      <formula>"Tidak dinilai"</formula>
    </cfRule>
  </conditionalFormatting>
  <conditionalFormatting sqref="G4:K4">
    <cfRule type="cellIs" dxfId="18" priority="2" operator="equal">
      <formula>"Tidak dinilai"</formula>
    </cfRule>
  </conditionalFormatting>
  <conditionalFormatting sqref="B5 B3:D3">
    <cfRule type="cellIs" dxfId="17" priority="11" operator="equal">
      <formula>"Tidak dinilai"</formula>
    </cfRule>
  </conditionalFormatting>
  <conditionalFormatting sqref="D6">
    <cfRule type="cellIs" dxfId="16" priority="9" operator="equal">
      <formula>"Tidak dinilai"</formula>
    </cfRule>
  </conditionalFormatting>
  <conditionalFormatting sqref="D5">
    <cfRule type="cellIs" dxfId="15" priority="10" operator="equal">
      <formula>"Tidak dinilai"</formula>
    </cfRule>
  </conditionalFormatting>
  <conditionalFormatting sqref="D7">
    <cfRule type="cellIs" dxfId="14" priority="8" operator="equal">
      <formula>"Tidak dinilai"</formula>
    </cfRule>
  </conditionalFormatting>
  <conditionalFormatting sqref="D14">
    <cfRule type="cellIs" dxfId="13" priority="7" operator="equal">
      <formula>"Tidak dinilai"</formula>
    </cfRule>
  </conditionalFormatting>
  <conditionalFormatting sqref="D8:D9">
    <cfRule type="cellIs" dxfId="12" priority="1" operator="equal">
      <formula>"Tidak dinilai"</formula>
    </cfRule>
  </conditionalFormatting>
  <dataValidations count="1">
    <dataValidation type="list" allowBlank="1" showInputMessage="1" showErrorMessage="1" sqref="E24:E25 E13:E19 E10:E11 E5:E7">
      <formula1>"Diminta, Tidak Diminta"</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M23"/>
  <sheetViews>
    <sheetView workbookViewId="0">
      <selection activeCell="C26" sqref="C26"/>
    </sheetView>
  </sheetViews>
  <sheetFormatPr defaultColWidth="8.81640625" defaultRowHeight="18" x14ac:dyDescent="0.35"/>
  <cols>
    <col min="1" max="1" width="9.453125" style="3" customWidth="1"/>
    <col min="2" max="2" width="22.453125" style="4" customWidth="1"/>
    <col min="3" max="3" width="54.36328125" style="2" customWidth="1"/>
    <col min="4" max="4" width="65" style="2" customWidth="1"/>
    <col min="5" max="6" width="6.36328125" style="1" customWidth="1"/>
    <col min="7" max="8" width="6.36328125" style="27" customWidth="1"/>
    <col min="9" max="10" width="6.36328125" style="1" customWidth="1"/>
    <col min="11" max="11" width="9" style="1" customWidth="1"/>
    <col min="12" max="12" width="8.81640625" style="1"/>
    <col min="13" max="13" width="10.08984375" style="1" bestFit="1" customWidth="1"/>
    <col min="14" max="16384" width="8.81640625" style="1"/>
  </cols>
  <sheetData>
    <row r="1" spans="1:13" ht="29" customHeight="1" x14ac:dyDescent="0.35">
      <c r="A1" s="97" t="s">
        <v>17</v>
      </c>
      <c r="B1" s="99" t="s">
        <v>2</v>
      </c>
      <c r="C1" s="101" t="s">
        <v>0</v>
      </c>
      <c r="D1" s="103" t="s">
        <v>19</v>
      </c>
      <c r="E1" s="105" t="s">
        <v>21</v>
      </c>
      <c r="F1" s="106"/>
      <c r="G1" s="105" t="s">
        <v>22</v>
      </c>
      <c r="H1" s="106"/>
      <c r="I1" s="105" t="s">
        <v>23</v>
      </c>
      <c r="J1" s="106"/>
      <c r="K1" s="106" t="s">
        <v>24</v>
      </c>
    </row>
    <row r="2" spans="1:13" s="2" customFormat="1" ht="15.75" customHeight="1" x14ac:dyDescent="0.35">
      <c r="A2" s="98"/>
      <c r="B2" s="100"/>
      <c r="C2" s="102"/>
      <c r="D2" s="104"/>
      <c r="E2" s="107"/>
      <c r="F2" s="108"/>
      <c r="G2" s="107"/>
      <c r="H2" s="108"/>
      <c r="I2" s="107"/>
      <c r="J2" s="108"/>
      <c r="K2" s="108"/>
    </row>
    <row r="3" spans="1:13" ht="18.75" customHeight="1" x14ac:dyDescent="0.35">
      <c r="A3" s="8">
        <v>1</v>
      </c>
      <c r="B3" s="109" t="s">
        <v>7</v>
      </c>
      <c r="C3" s="9" t="s">
        <v>4</v>
      </c>
      <c r="D3" s="10"/>
      <c r="E3" s="110">
        <v>7</v>
      </c>
      <c r="F3" s="111">
        <f>E3/$E$19</f>
        <v>0.3888888888888889</v>
      </c>
      <c r="G3" s="56">
        <v>4</v>
      </c>
      <c r="H3" s="60">
        <f>G3/(SUM($G$3:$G$11))</f>
        <v>0.10256410256410256</v>
      </c>
      <c r="I3" s="11"/>
      <c r="J3" s="12"/>
      <c r="K3" s="13">
        <f>$F$3*H3*100</f>
        <v>3.9886039886039883</v>
      </c>
      <c r="L3" s="2"/>
      <c r="M3" s="2"/>
    </row>
    <row r="4" spans="1:13" ht="18.75" customHeight="1" x14ac:dyDescent="0.35">
      <c r="A4" s="8">
        <f>A3+1</f>
        <v>2</v>
      </c>
      <c r="B4" s="109"/>
      <c r="C4" s="9" t="s">
        <v>3</v>
      </c>
      <c r="D4" s="10"/>
      <c r="E4" s="110"/>
      <c r="F4" s="111"/>
      <c r="G4" s="56">
        <v>3</v>
      </c>
      <c r="H4" s="60">
        <f t="shared" ref="H4:H11" si="0">G4/(SUM($G$3:$G$11))</f>
        <v>7.6923076923076927E-2</v>
      </c>
      <c r="I4" s="11"/>
      <c r="J4" s="12"/>
      <c r="K4" s="13">
        <f t="shared" ref="K4:K11" si="1">$F$3*H4*100</f>
        <v>2.9914529914529915</v>
      </c>
      <c r="L4" s="2"/>
      <c r="M4" s="2"/>
    </row>
    <row r="5" spans="1:13" ht="18.75" customHeight="1" x14ac:dyDescent="0.35">
      <c r="A5" s="8">
        <f t="shared" ref="A5:A11" si="2">A4+1</f>
        <v>3</v>
      </c>
      <c r="B5" s="109"/>
      <c r="C5" s="9" t="s">
        <v>5</v>
      </c>
      <c r="D5" s="10"/>
      <c r="E5" s="110"/>
      <c r="F5" s="111"/>
      <c r="G5" s="56">
        <v>8</v>
      </c>
      <c r="H5" s="60">
        <f t="shared" si="0"/>
        <v>0.20512820512820512</v>
      </c>
      <c r="I5" s="11"/>
      <c r="J5" s="12"/>
      <c r="K5" s="13">
        <f t="shared" si="1"/>
        <v>7.9772079772079767</v>
      </c>
      <c r="L5" s="2"/>
      <c r="M5" s="2"/>
    </row>
    <row r="6" spans="1:13" ht="27" customHeight="1" x14ac:dyDescent="0.35">
      <c r="A6" s="8">
        <f t="shared" si="2"/>
        <v>4</v>
      </c>
      <c r="B6" s="109"/>
      <c r="C6" s="112" t="s">
        <v>128</v>
      </c>
      <c r="D6" s="29" t="s">
        <v>112</v>
      </c>
      <c r="E6" s="110"/>
      <c r="F6" s="111"/>
      <c r="G6" s="114">
        <v>7</v>
      </c>
      <c r="H6" s="116">
        <f t="shared" si="0"/>
        <v>0.17948717948717949</v>
      </c>
      <c r="I6" s="8">
        <v>5</v>
      </c>
      <c r="J6" s="60">
        <f>I6/SUM($I$6:$I$7)</f>
        <v>0.5</v>
      </c>
      <c r="K6" s="13">
        <f>$F$3*$H$8*J6*100</f>
        <v>3.4900284900284899</v>
      </c>
      <c r="L6" s="2"/>
      <c r="M6" s="2"/>
    </row>
    <row r="7" spans="1:13" ht="25.5" customHeight="1" x14ac:dyDescent="0.35">
      <c r="A7" s="8">
        <f t="shared" si="2"/>
        <v>5</v>
      </c>
      <c r="B7" s="109"/>
      <c r="C7" s="113"/>
      <c r="D7" s="29" t="s">
        <v>131</v>
      </c>
      <c r="E7" s="110"/>
      <c r="F7" s="111"/>
      <c r="G7" s="115"/>
      <c r="H7" s="117"/>
      <c r="I7" s="8">
        <v>5</v>
      </c>
      <c r="J7" s="60">
        <f>I7/SUM($I$6:$I$7)</f>
        <v>0.5</v>
      </c>
      <c r="K7" s="13">
        <f>$F$3*$H$8*J7*100</f>
        <v>3.4900284900284899</v>
      </c>
      <c r="L7" s="2"/>
      <c r="M7" s="2"/>
    </row>
    <row r="8" spans="1:13" ht="20.25" customHeight="1" x14ac:dyDescent="0.35">
      <c r="A8" s="8">
        <f t="shared" si="2"/>
        <v>6</v>
      </c>
      <c r="B8" s="109"/>
      <c r="C8" s="112" t="s">
        <v>105</v>
      </c>
      <c r="D8" s="29" t="s">
        <v>97</v>
      </c>
      <c r="E8" s="110"/>
      <c r="F8" s="111"/>
      <c r="G8" s="114">
        <v>7</v>
      </c>
      <c r="H8" s="116">
        <f t="shared" si="0"/>
        <v>0.17948717948717949</v>
      </c>
      <c r="I8" s="8">
        <v>5</v>
      </c>
      <c r="J8" s="60">
        <f>I8/SUM($I$8:$I$9)</f>
        <v>0.5</v>
      </c>
      <c r="K8" s="13">
        <f>$F$3*$H$8*J8*100</f>
        <v>3.4900284900284899</v>
      </c>
      <c r="L8" s="2"/>
      <c r="M8" s="2"/>
    </row>
    <row r="9" spans="1:13" ht="20.25" customHeight="1" x14ac:dyDescent="0.35">
      <c r="A9" s="8">
        <f t="shared" si="2"/>
        <v>7</v>
      </c>
      <c r="B9" s="109"/>
      <c r="C9" s="113"/>
      <c r="D9" s="29" t="s">
        <v>104</v>
      </c>
      <c r="E9" s="110"/>
      <c r="F9" s="111"/>
      <c r="G9" s="115"/>
      <c r="H9" s="117"/>
      <c r="I9" s="8">
        <v>5</v>
      </c>
      <c r="J9" s="60">
        <f>I9/SUM($I$8:$I$9)</f>
        <v>0.5</v>
      </c>
      <c r="K9" s="13">
        <f>$F$3*$H$8*J9*100</f>
        <v>3.4900284900284899</v>
      </c>
      <c r="L9" s="2"/>
      <c r="M9" s="2"/>
    </row>
    <row r="10" spans="1:13" ht="31" x14ac:dyDescent="0.35">
      <c r="A10" s="8">
        <f t="shared" si="2"/>
        <v>8</v>
      </c>
      <c r="B10" s="109"/>
      <c r="C10" s="9" t="s">
        <v>126</v>
      </c>
      <c r="D10" s="10"/>
      <c r="E10" s="110"/>
      <c r="F10" s="111"/>
      <c r="G10" s="56">
        <v>5</v>
      </c>
      <c r="H10" s="60">
        <f t="shared" si="0"/>
        <v>0.12820512820512819</v>
      </c>
      <c r="I10" s="11"/>
      <c r="J10" s="12"/>
      <c r="K10" s="13">
        <f t="shared" si="1"/>
        <v>4.9857549857549852</v>
      </c>
      <c r="L10" s="2"/>
      <c r="M10" s="2"/>
    </row>
    <row r="11" spans="1:13" ht="18.75" customHeight="1" x14ac:dyDescent="0.35">
      <c r="A11" s="8">
        <f t="shared" si="2"/>
        <v>9</v>
      </c>
      <c r="B11" s="109"/>
      <c r="C11" s="9" t="s">
        <v>102</v>
      </c>
      <c r="D11" s="10"/>
      <c r="E11" s="110"/>
      <c r="F11" s="111"/>
      <c r="G11" s="56">
        <v>5</v>
      </c>
      <c r="H11" s="60">
        <f t="shared" si="0"/>
        <v>0.12820512820512819</v>
      </c>
      <c r="I11" s="11"/>
      <c r="J11" s="12"/>
      <c r="K11" s="13">
        <f t="shared" si="1"/>
        <v>4.9857549857549852</v>
      </c>
      <c r="L11" s="2"/>
      <c r="M11" s="2"/>
    </row>
    <row r="12" spans="1:13" ht="22.5" customHeight="1" x14ac:dyDescent="0.35">
      <c r="A12" s="14">
        <f>A11+1</f>
        <v>10</v>
      </c>
      <c r="B12" s="50" t="s">
        <v>8</v>
      </c>
      <c r="C12" s="15" t="s">
        <v>129</v>
      </c>
      <c r="D12" s="16"/>
      <c r="E12" s="58">
        <v>6</v>
      </c>
      <c r="F12" s="51">
        <f>E12/$E$19</f>
        <v>0.33333333333333331</v>
      </c>
      <c r="G12" s="56">
        <v>6</v>
      </c>
      <c r="H12" s="51">
        <f>G12/SUM($G$12:$G$12)</f>
        <v>1</v>
      </c>
      <c r="I12" s="17"/>
      <c r="J12" s="18"/>
      <c r="K12" s="19">
        <f>$F$12*H12*100</f>
        <v>33.333333333333329</v>
      </c>
      <c r="L12" s="2"/>
      <c r="M12" s="2"/>
    </row>
    <row r="13" spans="1:13" ht="15.5" x14ac:dyDescent="0.35">
      <c r="A13" s="20">
        <f>A12+1</f>
        <v>11</v>
      </c>
      <c r="B13" s="123" t="s">
        <v>9</v>
      </c>
      <c r="C13" s="120" t="s">
        <v>10</v>
      </c>
      <c r="D13" s="21" t="s">
        <v>103</v>
      </c>
      <c r="E13" s="110">
        <v>5</v>
      </c>
      <c r="F13" s="122">
        <f>E13/$E$19</f>
        <v>0.27777777777777779</v>
      </c>
      <c r="G13" s="114">
        <v>4</v>
      </c>
      <c r="H13" s="118">
        <f>G13/SUM($G$13:$G$18)</f>
        <v>0.2</v>
      </c>
      <c r="I13" s="48">
        <v>5</v>
      </c>
      <c r="J13" s="57">
        <f>I13/SUM($I$13:$I$14)</f>
        <v>0.41666666666666669</v>
      </c>
      <c r="K13" s="22">
        <f>$F$13*$H$13*J13*100</f>
        <v>2.3148148148148149</v>
      </c>
      <c r="L13" s="2"/>
      <c r="M13" s="2"/>
    </row>
    <row r="14" spans="1:13" ht="18.75" customHeight="1" x14ac:dyDescent="0.35">
      <c r="A14" s="20">
        <f t="shared" ref="A14:A18" si="3">A13+1</f>
        <v>12</v>
      </c>
      <c r="B14" s="123"/>
      <c r="C14" s="120"/>
      <c r="D14" s="21" t="s">
        <v>81</v>
      </c>
      <c r="E14" s="110"/>
      <c r="F14" s="122"/>
      <c r="G14" s="115"/>
      <c r="H14" s="119"/>
      <c r="I14" s="48">
        <v>7</v>
      </c>
      <c r="J14" s="57">
        <f>I14/SUM($I$13:$I$14)</f>
        <v>0.58333333333333337</v>
      </c>
      <c r="K14" s="22">
        <f>$F$13*$H$13*J14*100</f>
        <v>3.2407407407407414</v>
      </c>
      <c r="L14" s="2"/>
      <c r="M14" s="2"/>
    </row>
    <row r="15" spans="1:13" ht="18.75" customHeight="1" x14ac:dyDescent="0.35">
      <c r="A15" s="20">
        <f t="shared" si="3"/>
        <v>13</v>
      </c>
      <c r="B15" s="123"/>
      <c r="C15" s="55" t="s">
        <v>13</v>
      </c>
      <c r="D15" s="21"/>
      <c r="E15" s="110"/>
      <c r="F15" s="122"/>
      <c r="G15" s="59">
        <v>7</v>
      </c>
      <c r="H15" s="54">
        <f>G15/SUM($G$13:$G$18)</f>
        <v>0.35</v>
      </c>
      <c r="I15" s="57"/>
      <c r="J15" s="57"/>
      <c r="K15" s="22">
        <f>$F$13*$H$15*100</f>
        <v>9.7222222222222232</v>
      </c>
      <c r="L15" s="2"/>
      <c r="M15" s="2"/>
    </row>
    <row r="16" spans="1:13" ht="18.75" customHeight="1" x14ac:dyDescent="0.35">
      <c r="A16" s="20">
        <f t="shared" si="3"/>
        <v>14</v>
      </c>
      <c r="B16" s="123"/>
      <c r="C16" s="120" t="s">
        <v>14</v>
      </c>
      <c r="D16" s="21" t="s">
        <v>15</v>
      </c>
      <c r="E16" s="110"/>
      <c r="F16" s="122"/>
      <c r="G16" s="121">
        <v>7</v>
      </c>
      <c r="H16" s="122">
        <f>G16/SUM($G$13:$G$18)</f>
        <v>0.35</v>
      </c>
      <c r="I16" s="48">
        <v>4</v>
      </c>
      <c r="J16" s="57">
        <f>I16/SUM($I$16:$I$17)</f>
        <v>0.36363636363636365</v>
      </c>
      <c r="K16" s="22">
        <f>$F$13*$H$16*J16*100</f>
        <v>3.535353535353535</v>
      </c>
      <c r="L16" s="2"/>
      <c r="M16" s="2"/>
    </row>
    <row r="17" spans="1:13" ht="18.75" customHeight="1" x14ac:dyDescent="0.35">
      <c r="A17" s="20">
        <f t="shared" si="3"/>
        <v>15</v>
      </c>
      <c r="B17" s="123"/>
      <c r="C17" s="120"/>
      <c r="D17" s="21" t="s">
        <v>130</v>
      </c>
      <c r="E17" s="110"/>
      <c r="F17" s="122"/>
      <c r="G17" s="121"/>
      <c r="H17" s="122"/>
      <c r="I17" s="48">
        <v>7</v>
      </c>
      <c r="J17" s="57">
        <f>I17/SUM($I$16:$I$17)</f>
        <v>0.63636363636363635</v>
      </c>
      <c r="K17" s="22">
        <f>$F$13*$H$16*J17*100</f>
        <v>6.1868686868686869</v>
      </c>
      <c r="L17" s="2"/>
      <c r="M17" s="2"/>
    </row>
    <row r="18" spans="1:13" ht="18.75" customHeight="1" x14ac:dyDescent="0.35">
      <c r="A18" s="20">
        <f t="shared" si="3"/>
        <v>16</v>
      </c>
      <c r="B18" s="123"/>
      <c r="C18" s="21" t="s">
        <v>16</v>
      </c>
      <c r="D18" s="21"/>
      <c r="E18" s="110"/>
      <c r="F18" s="122"/>
      <c r="G18" s="56">
        <v>2</v>
      </c>
      <c r="H18" s="57">
        <f>G18/SUM($G$13:$G$18)</f>
        <v>0.1</v>
      </c>
      <c r="I18" s="23"/>
      <c r="J18" s="24"/>
      <c r="K18" s="22">
        <f>+F13*H18*100</f>
        <v>2.7777777777777781</v>
      </c>
      <c r="L18" s="2"/>
      <c r="M18" s="2"/>
    </row>
    <row r="19" spans="1:13" x14ac:dyDescent="0.35">
      <c r="E19" s="25">
        <f>SUM(E3:E18)</f>
        <v>18</v>
      </c>
      <c r="F19" s="26">
        <f>SUM(F3:F18)</f>
        <v>1</v>
      </c>
      <c r="K19" s="25">
        <f>SUM(K3:K18)</f>
        <v>100</v>
      </c>
      <c r="L19" s="2"/>
      <c r="M19" s="2"/>
    </row>
    <row r="20" spans="1:13" x14ac:dyDescent="0.35">
      <c r="G20" s="27">
        <v>1</v>
      </c>
      <c r="H20" s="28">
        <f>SUM(H3:H11)</f>
        <v>1</v>
      </c>
      <c r="I20" s="52" t="s">
        <v>127</v>
      </c>
      <c r="J20" s="28">
        <f>SUM(J6:J7)</f>
        <v>1</v>
      </c>
    </row>
    <row r="21" spans="1:13" x14ac:dyDescent="0.35">
      <c r="G21" s="27">
        <v>2</v>
      </c>
      <c r="H21" s="28">
        <f>SUM(H12:H12)</f>
        <v>1</v>
      </c>
      <c r="I21" s="27" t="s">
        <v>125</v>
      </c>
      <c r="J21" s="28">
        <f>SUM(J8:J9)</f>
        <v>1</v>
      </c>
    </row>
    <row r="22" spans="1:13" x14ac:dyDescent="0.35">
      <c r="G22" s="27">
        <v>3</v>
      </c>
      <c r="H22" s="28">
        <f>SUM(H13:H18)</f>
        <v>1</v>
      </c>
      <c r="I22" s="27" t="s">
        <v>25</v>
      </c>
      <c r="J22" s="28">
        <f>SUM(J13:J14)</f>
        <v>1</v>
      </c>
    </row>
    <row r="23" spans="1:13" x14ac:dyDescent="0.35">
      <c r="I23" s="27" t="s">
        <v>26</v>
      </c>
      <c r="J23" s="28">
        <f>SUM(J16:J17)</f>
        <v>1</v>
      </c>
    </row>
  </sheetData>
  <mergeCells count="26">
    <mergeCell ref="H13:H14"/>
    <mergeCell ref="C16:C17"/>
    <mergeCell ref="G16:G17"/>
    <mergeCell ref="H16:H17"/>
    <mergeCell ref="B13:B18"/>
    <mergeCell ref="C13:C14"/>
    <mergeCell ref="E13:E18"/>
    <mergeCell ref="F13:F18"/>
    <mergeCell ref="G13:G14"/>
    <mergeCell ref="I1:J2"/>
    <mergeCell ref="K1:K2"/>
    <mergeCell ref="B3:B11"/>
    <mergeCell ref="E3:E11"/>
    <mergeCell ref="F3:F11"/>
    <mergeCell ref="C6:C7"/>
    <mergeCell ref="G6:G7"/>
    <mergeCell ref="H6:H7"/>
    <mergeCell ref="C8:C9"/>
    <mergeCell ref="G8:G9"/>
    <mergeCell ref="G1:H2"/>
    <mergeCell ref="H8:H9"/>
    <mergeCell ref="A1:A2"/>
    <mergeCell ref="B1:B2"/>
    <mergeCell ref="C1:C2"/>
    <mergeCell ref="D1:D2"/>
    <mergeCell ref="E1:F2"/>
  </mergeCells>
  <conditionalFormatting sqref="D3">
    <cfRule type="cellIs" dxfId="11" priority="11" operator="equal">
      <formula>"Tidak dinilai"</formula>
    </cfRule>
  </conditionalFormatting>
  <conditionalFormatting sqref="B3 B1:D1">
    <cfRule type="cellIs" dxfId="10" priority="12" operator="equal">
      <formula>"Tidak dinilai"</formula>
    </cfRule>
  </conditionalFormatting>
  <conditionalFormatting sqref="D12">
    <cfRule type="cellIs" dxfId="9" priority="6" operator="equal">
      <formula>"Tidak dinilai"</formula>
    </cfRule>
  </conditionalFormatting>
  <conditionalFormatting sqref="D5">
    <cfRule type="cellIs" dxfId="8" priority="9" operator="equal">
      <formula>"Tidak dinilai"</formula>
    </cfRule>
  </conditionalFormatting>
  <conditionalFormatting sqref="D4">
    <cfRule type="cellIs" dxfId="7" priority="10" operator="equal">
      <formula>"Tidak dinilai"</formula>
    </cfRule>
  </conditionalFormatting>
  <conditionalFormatting sqref="D8:D10">
    <cfRule type="cellIs" dxfId="6" priority="8" operator="equal">
      <formula>"Tidak dinilai"</formula>
    </cfRule>
  </conditionalFormatting>
  <conditionalFormatting sqref="D11">
    <cfRule type="cellIs" dxfId="5" priority="7" operator="equal">
      <formula>"Tidak dinilai"</formula>
    </cfRule>
  </conditionalFormatting>
  <conditionalFormatting sqref="A1">
    <cfRule type="cellIs" dxfId="4" priority="5" operator="equal">
      <formula>"Tidak dinilai"</formula>
    </cfRule>
  </conditionalFormatting>
  <conditionalFormatting sqref="E1">
    <cfRule type="cellIs" dxfId="3" priority="4" operator="equal">
      <formula>"Tidak dinilai"</formula>
    </cfRule>
  </conditionalFormatting>
  <conditionalFormatting sqref="G1">
    <cfRule type="cellIs" dxfId="2" priority="3" operator="equal">
      <formula>"Tidak dinilai"</formula>
    </cfRule>
  </conditionalFormatting>
  <conditionalFormatting sqref="I1">
    <cfRule type="cellIs" dxfId="1" priority="2" operator="equal">
      <formula>"Tidak dinilai"</formula>
    </cfRule>
  </conditionalFormatting>
  <conditionalFormatting sqref="D6:D7">
    <cfRule type="cellIs" dxfId="0" priority="1" operator="equal">
      <formula>"Tidak dinilai"</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Matriks Penilaian</vt:lpstr>
      <vt:lpstr>Pembobotan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Gieks Sugiyono</dc:creator>
  <cp:lastModifiedBy>Bambang Suryoatmono</cp:lastModifiedBy>
  <dcterms:created xsi:type="dcterms:W3CDTF">2020-05-13T13:58:08Z</dcterms:created>
  <dcterms:modified xsi:type="dcterms:W3CDTF">2020-12-06T00:42:39Z</dcterms:modified>
</cp:coreProperties>
</file>