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firstSheet="1" activeTab="1"/>
  </bookViews>
  <sheets>
    <sheet name="Antar instrumen" sheetId="7"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15" i="18" l="1"/>
  <c r="J16" i="18"/>
  <c r="J18" i="18"/>
  <c r="J19" i="18"/>
  <c r="J20" i="18"/>
  <c r="J21" i="18"/>
  <c r="J22" i="18"/>
  <c r="J11" i="18"/>
  <c r="J12" i="18"/>
  <c r="J13" i="18"/>
  <c r="J10" i="18"/>
  <c r="H13" i="18"/>
  <c r="H12" i="18"/>
  <c r="H10" i="18"/>
  <c r="H5" i="18"/>
  <c r="H6" i="18"/>
  <c r="H7" i="18"/>
  <c r="H8" i="18"/>
  <c r="H9" i="18"/>
  <c r="E23" i="18"/>
  <c r="D22" i="18"/>
  <c r="D21" i="18"/>
  <c r="D20" i="18"/>
  <c r="D19" i="18"/>
  <c r="D18" i="18"/>
  <c r="D17" i="18"/>
  <c r="D15" i="18"/>
  <c r="D16" i="18"/>
  <c r="D13" i="18"/>
  <c r="D12" i="18"/>
  <c r="D11" i="18"/>
  <c r="D10" i="18"/>
  <c r="B15" i="18"/>
  <c r="B10" i="18"/>
  <c r="B4" i="18"/>
  <c r="C18" i="18"/>
  <c r="C17" i="18"/>
  <c r="C15" i="18"/>
  <c r="C14" i="18"/>
  <c r="C12" i="18"/>
  <c r="C10" i="18"/>
  <c r="A7" i="18"/>
  <c r="A9" i="18"/>
  <c r="C9" i="18"/>
  <c r="C8" i="18"/>
  <c r="C7" i="18"/>
  <c r="C6" i="18"/>
  <c r="C5" i="18"/>
  <c r="C4" i="18"/>
  <c r="A5" i="18" l="1"/>
  <c r="A16" i="18" s="1"/>
  <c r="A17" i="18" s="1"/>
  <c r="A18" i="18" s="1"/>
  <c r="A22" i="18" s="1"/>
  <c r="F4" i="18"/>
  <c r="H18" i="18"/>
  <c r="H17" i="18"/>
  <c r="H15" i="18"/>
  <c r="H4" i="18"/>
  <c r="A6" i="13"/>
  <c r="A7" i="13" s="1"/>
  <c r="K6" i="18" l="1"/>
  <c r="M6" i="18" s="1"/>
  <c r="K7" i="18"/>
  <c r="M7" i="18" s="1"/>
  <c r="K8" i="18"/>
  <c r="M8" i="18" s="1"/>
  <c r="K9" i="18"/>
  <c r="M9" i="18" s="1"/>
  <c r="K5" i="18"/>
  <c r="M5" i="18" s="1"/>
  <c r="H23" i="18"/>
  <c r="F10" i="18"/>
  <c r="A8" i="13"/>
  <c r="A9" i="13" s="1"/>
  <c r="A11" i="13" s="1"/>
  <c r="A12" i="13" s="1"/>
  <c r="A13" i="13" s="1"/>
  <c r="A18" i="13" s="1"/>
  <c r="A19" i="13" s="1"/>
  <c r="A20" i="13" s="1"/>
  <c r="A21" i="13" s="1"/>
  <c r="A26" i="13" s="1"/>
  <c r="F15" i="18"/>
  <c r="K4" i="18"/>
  <c r="M4" i="18" s="1"/>
  <c r="K16" i="18" l="1"/>
  <c r="M16" i="18" s="1"/>
  <c r="K15" i="18"/>
  <c r="M15" i="18" s="1"/>
  <c r="K19" i="18"/>
  <c r="M19" i="18" s="1"/>
  <c r="K20" i="18"/>
  <c r="M20" i="18" s="1"/>
  <c r="K21" i="18"/>
  <c r="M21" i="18" s="1"/>
  <c r="K17" i="18"/>
  <c r="M17" i="18" s="1"/>
  <c r="K22" i="18"/>
  <c r="M22" i="18" s="1"/>
  <c r="K18" i="18"/>
  <c r="M18" i="18" s="1"/>
  <c r="K14" i="18"/>
  <c r="M14" i="18" s="1"/>
  <c r="K10" i="18"/>
  <c r="M10" i="18" s="1"/>
  <c r="K11" i="18"/>
  <c r="M11" i="18" s="1"/>
  <c r="K12" i="18"/>
  <c r="M12" i="18" s="1"/>
  <c r="K13" i="18"/>
  <c r="M13" i="18" s="1"/>
  <c r="F23" i="18"/>
  <c r="A4" i="7" l="1"/>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<sst xmlns="http://schemas.openxmlformats.org/spreadsheetml/2006/main" count="490" uniqueCount="235">
  <si>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</si>
  <si>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</si>
  <si>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</si>
  <si>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</si>
  <si>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</si>
  <si>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</si>
  <si>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</si>
  <si>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</si>
  <si>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</si>
  <si>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</si>
  <si>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</si>
  <si>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</si>
  <si>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</si>
  <si>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</si>
  <si>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</si>
  <si>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</si>
  <si>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</si>
  <si>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</si>
  <si>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</si>
  <si>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</si>
  <si>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</si>
  <si>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</si>
  <si>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</si>
  <si>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</si>
  <si>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</si>
  <si>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</si>
  <si>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</si>
  <si>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</si>
  <si>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Susunan mata kuliah memenuhi empat aspek</t>
  </si>
  <si>
    <t>Jika memenuhi 5 (lima) aspek</t>
  </si>
  <si>
    <t>Jika memenuhi 4 (empat) aspek</t>
  </si>
  <si>
    <t>Jika memenuhi 3 (tiga) aspek</t>
  </si>
  <si>
    <t>Jika memenuhi 1 - 2 aspek</t>
  </si>
  <si>
    <t>Tidak ada datanya</t>
  </si>
  <si>
    <t>Susunan mata kuliah memenuhi aspek 1, 2 dan satu aspek lainnya</t>
  </si>
  <si>
    <t>Susunan mata kuliah memenuhi aspek 1 dan aspek 2</t>
  </si>
  <si>
    <t>Susunan mata kuliah memenuhi aspek 1 atau 2</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</si>
  <si>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</si>
  <si>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</si>
  <si>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</si>
  <si>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</si>
  <si>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</si>
  <si>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</si>
  <si>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</si>
  <si>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</si>
  <si>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Jika luas ruang dosen &gt; 4 m2 dan berstatus SW</t>
  </si>
  <si>
    <t xml:space="preserve">Jika luas ruang dosen = 4 m2 </t>
  </si>
  <si>
    <t xml:space="preserve">Jika luas ruang dosen antara 0 - 4 m2 </t>
  </si>
  <si>
    <t>c. Luas ruang kantor per pegawai</t>
  </si>
  <si>
    <t>Jika luas ruang kantor &gt; 4 m2 dan berstatus milik sendiri</t>
  </si>
  <si>
    <t>Jika luas ruang kantor &gt; 4 m2 dan berstatus SW</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</si>
  <si>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</si>
  <si>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</si>
  <si>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</si>
  <si>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</si>
  <si>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</si>
  <si>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</si>
  <si>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</si>
  <si>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</si>
  <si>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 xml:space="preserve">Sepuluh mata kuliah dilengkapi dengan RPS yang memenuhi 9 (sembilan) komponen, menunjukkan secara jelas penciri program studi dan menggunakan referensi yang relevan dan mutakhir  </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</si>
  <si>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</si>
  <si>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</si>
  <si>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</si>
  <si>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</si>
  <si>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</si>
  <si>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</si>
  <si>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</si>
  <si>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Level dan jumlah sasaran benchmarking dan mencakup aspek: (1) pengembangan keilmuan, (2) kajian capaian pembelajaran, dan (3) kurikulum program studi sejenis.</t>
  </si>
  <si>
    <t xml:space="preserve">Hanya mengidentifikasi profil lulusan atau penjelasan mengenai profil lulusan tidak relevan </t>
  </si>
  <si>
    <t>Tidak mengidentifikasi profil lulusan</t>
  </si>
  <si>
    <t>Tidak ada daftar/susunan mata kuliah</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</si>
  <si>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</si>
  <si>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</si>
  <si>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</si>
  <si>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</si>
  <si>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</si>
  <si>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</si>
  <si>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</si>
  <si>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</si>
  <si>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</si>
  <si>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</si>
  <si>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</si>
  <si>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</si>
  <si>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</si>
  <si>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</si>
  <si>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</si>
  <si>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</si>
  <si>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</si>
  <si>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</si>
  <si>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</si>
  <si>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</si>
  <si>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</si>
  <si>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</si>
  <si>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</si>
  <si>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</si>
  <si>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</si>
  <si>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</si>
  <si>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</si>
  <si>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</si>
  <si>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</si>
  <si>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</si>
  <si>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</si>
  <si>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</si>
  <si>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</si>
  <si>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</si>
  <si>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</si>
  <si>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</si>
  <si>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</si>
  <si>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</si>
  <si>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</si>
  <si>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</si>
  <si>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</si>
  <si>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</si>
  <si>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</si>
  <si>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</si>
  <si>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</si>
  <si>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</si>
  <si>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</si>
  <si>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</si>
  <si>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</si>
  <si>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</si>
  <si>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</si>
  <si>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</si>
  <si>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</si>
  <si>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</si>
  <si>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3.3  Sarana dan Prasarana</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</si>
  <si>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</si>
  <si>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</si>
  <si>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Ketersediaan RPS untuk 10 (sepuluh) mata kuliah penciri program studi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</si>
  <si>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3.2.1  Rancangan Sistem Penjaminan Mutu Internal</t>
  </si>
  <si>
    <t>1.5.1 Susunan mata kuliah</t>
  </si>
  <si>
    <t>1.5.2 Pembelajaran yang dilaksanakan dalam bentuk praktikum/praktik/praktik bengkel/praktik studio/praktek lapang atau magang</t>
  </si>
  <si>
    <t>Jika PJP &lt; 50% maka skore = 8 x PJP</t>
  </si>
  <si>
    <t xml:space="preserve">Sepuluh mata kuliah dilengkapi dengan RPS yang memenuhi 9 (sembilan) (sembilan) komponen, menunjukkan secara jelas penciri program studi dan menggunakan referensi yang relevan  </t>
  </si>
  <si>
    <t>Sepuluh mata kuliah dilengkapi dengan RPS yang memenuhi 9 (sembilan) (sembilan) komponen</t>
  </si>
  <si>
    <t>Jumlah RPS mata kuliah yang  memenuhi 9 (sembilan) (sembilan) komponen jumlahnya kurang dari 10</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</si>
  <si>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</si>
  <si>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</si>
  <si>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</si>
  <si>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</si>
  <si>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</si>
  <si>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</si>
  <si>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</si>
  <si>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</si>
  <si>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</si>
  <si>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</si>
  <si>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</si>
  <si>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</si>
  <si>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</si>
  <si>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</si>
  <si>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r>
      <t xml:space="preserve">Jika PJP </t>
    </r>
    <r>
      <rPr>
        <sz val="12"/>
        <rFont val="Calibri"/>
        <family val="2"/>
      </rPr>
      <t>≥</t>
    </r>
    <r>
      <rPr>
        <sz val="12"/>
        <rFont val="Arial Narrow"/>
        <family val="2"/>
      </rPr>
      <t xml:space="preserve"> 50%</t>
    </r>
  </si>
  <si>
    <t>2.1  Dosen tetap pada program studi yang diusulkan</t>
  </si>
  <si>
    <t>Indikator penilaian untuk pembukaan prodi pendidikan profesi</t>
  </si>
  <si>
    <t>1.1  Keunggulan Program Studi.</t>
  </si>
  <si>
    <t xml:space="preserve">1.4  Struktur Kurikulum </t>
  </si>
  <si>
    <t>1.4.1 Susunan mata kuliah</t>
  </si>
  <si>
    <t>1.4.2 Pembelajaran yang dilaksanakan dalam bentuk praktikum/praktik</t>
  </si>
  <si>
    <t>1.5  Substansi Praktikum/Praktik</t>
  </si>
  <si>
    <t>1.6  Rencana Pembelajaran Semester (RPS)</t>
  </si>
  <si>
    <t>2.  Sumber Daya Manusia (Dosen tetap, Pembimbing/Tutor/Preseptor, dan Tenaga kependidikan)</t>
  </si>
  <si>
    <t>2.2 Pembimbing klinik</t>
  </si>
  <si>
    <t>2.3 Tenaga kependidikan</t>
  </si>
  <si>
    <t>3.3.2  Ruang pembelajaran khusus</t>
  </si>
  <si>
    <t>3.3.4 Ketersediaan rumah sakit sebagai wahana praktif klinik</t>
  </si>
  <si>
    <t>3.3.5 Ketersediaan wahana praktik komunitas (Puskesmas, dll-nanti dilengkapi sesuai permintaan instrumen)</t>
  </si>
  <si>
    <r>
      <t xml:space="preserve">Keunggulan program studi disusun berdasarkan perbandingan tiga program studi pada tingkat internasional yang mencakup tiga aspek, atau prodi yang diusulkan merupakan </t>
    </r>
    <r>
      <rPr>
        <b/>
        <sz val="12"/>
        <rFont val="Arial Narrow"/>
        <family val="2"/>
      </rPr>
      <t>satu-satunya</t>
    </r>
    <r>
      <rPr>
        <sz val="12"/>
        <rFont val="Arial Narrow"/>
        <family val="2"/>
      </rPr>
      <t xml:space="preserve"> program studi di dunia</t>
    </r>
  </si>
  <si>
    <t>Keunggulan program studi disusun berdasarkan perbandingan tiga program studi pada tingkat internasional dan nasional yang mencakup tiga aspek</t>
  </si>
  <si>
    <t>Keunggulan program studi disusun berdasarkan perbandingan tiga program studi pada tingkat nasional yang mencakup tiga aspek</t>
  </si>
  <si>
    <t>Keunggulan program studi disusun berdasarkan perbandingan kurang dari tiga program studi pada tingkat nasional  dan/atau mencakup kurang dari tiga aspek</t>
  </si>
  <si>
    <t>Tidak mendeskripsikan/ menguraikan keunggulan program studi</t>
  </si>
  <si>
    <t>Pengusul menguraikan profil lulusan program studi yang berupa profesi atau jenis pekerjaan atau bentuk kerja lainnya dilengkapi dengan (1) uraian ringkas seluruh profil, yang sesuai dengan program pendidikannya dan (2) keterkaitan profil dengan keunggulan prodi</t>
  </si>
  <si>
    <r>
      <t xml:space="preserve">Pengusul menguraikan profil lulusan program studi yang berupa profesi atau jenis pekerjaan atau bentuk kerja lainnya dilengkapi dengan (1) uraian ringkas pada </t>
    </r>
    <r>
      <rPr>
        <b/>
        <sz val="12"/>
        <rFont val="Arial Narrow"/>
        <family val="2"/>
      </rPr>
      <t>sebagian</t>
    </r>
    <r>
      <rPr>
        <sz val="12"/>
        <rFont val="Arial Narrow"/>
        <family val="2"/>
      </rPr>
      <t xml:space="preserve"> profil yang sesuai dengan program pendidikannya dan (2) keterkaitan profil dengan keunggulan program studi.</t>
    </r>
  </si>
  <si>
    <t>Pengusul menguraikan profil lulusan program studi yang berupa profesi atau jenis pekerjaan atau bentuk kerja lainnya dan  keterkaitan profil dengan keunggulan program studi</t>
  </si>
  <si>
    <t>Capaian pembelajaran dari program studi yang diusulkan merujuk SN Dikti (Permendikbud No 44 Tahun 2015 dan perubahannya Permenristekdikti no 50 tahun 2018) dan memiliki level/Program sesuai dengan  Program Kerangka Kualifikasi Nasional Indonesia (Perpres Nomor 8 Tahun 2012), yang penyusunannya berdasarkan empat aspek:
1.	pelibatan pemangku kepentingan internal
2.	pelibatan pemangku kepentingan eksternal (asosiasi profesi SP dan program studi sejenis)
3.	studi banding
4.	studi pelacakan</t>
  </si>
  <si>
    <t>Rumusan capaian pembelajaran sesuai dengan profil lulusan dan Program KKNI  level 7, yang penyusunannya berdasarkan empat aspek</t>
  </si>
  <si>
    <t>Rumusan capaian pembelajaran sesuai dengan profil lulusan dan Program KKNI  level 7, yang berdasarkan mencakup tiga dari empat aspek.</t>
  </si>
  <si>
    <t>Rumusan capaian pembelajaran sesuai dengan profil lulusan dan Program KKNI  level 7, yang penyusunannya berdasarkan dua dari empat aspek.</t>
  </si>
  <si>
    <t>Rumusan capaian pembelajaran sesuai dengan profil lulusan dan Program KKNI  level 7, yang penyusunannya berdasarkan satu dari empat aspek</t>
  </si>
  <si>
    <t>Kesesuaian susunan mata kuliah yang mencakup aspek :
1 Urutan mata kuliah yang sesuai
2. Beban sks per semester sesuai dengan SN Dikti
3. Penentuan bobot sks didasarkan pada analisis integrasi bahan kajian
4. Beban dan kompetensi dosen sesuai dengan mata kuliah yang diampu</t>
  </si>
  <si>
    <t>Proporsi jumlah jam pembelajaran praktikum/praktik/praktik lapang atau magang terhadap total jam pembelajaran selama masa pendidikan</t>
  </si>
  <si>
    <t>JP = Jam pembelajaran praktikum, atau praktik lapangan, magang (termasuk KKN dan Tugas Akhir), JB = Jam pembelajaran total selama masa pendidikan.
PJP = (JP / JB) x 100%</t>
  </si>
  <si>
    <t>Substansi praktikum/praktik/praktik lapangan dll yang merupakan bagian dari mata kuliah/blok/modul tertentu yang diselenggarakan program studi meliputi aspek:
1.	Jumlah panduan praktikum sesuai dengan jumlah mata kuliah praktikum
2.	Substansi panduan praktikum sesuai dengan capaian pembelajaran
3.	Praktikum didukung peralatan mutakhir</t>
  </si>
  <si>
    <t>Substansi Praktikum/Praktik memenuhi tiga aspek</t>
  </si>
  <si>
    <t>Substansi Praktikum/Praktik memenuhi dua aspek</t>
  </si>
  <si>
    <t>Substansi Praktikum/Praktik memenuhi aspek 1 atau 2</t>
  </si>
  <si>
    <t>Jumlah panduan  praktikum &lt; jumlah mata kuliah berpraktikum</t>
  </si>
  <si>
    <t>Tidak ada panduan praktikum</t>
  </si>
  <si>
    <t>Jika NDT ≥ 5</t>
  </si>
  <si>
    <t>Jika NDT &gt; 5</t>
  </si>
  <si>
    <t>Jika 3 ≤ NDT &lt; 5, maka skor = (NDT/ 1,2)</t>
  </si>
  <si>
    <t>Jika NDT &lt; 3, maka usulan program studi wajib DITOLAK karena tidak memenuhi syarat minimal dosen tetap.</t>
  </si>
  <si>
    <t>Jika KATP = 100%, maka skor = 4.</t>
  </si>
  <si>
    <t>Jika 25% &lt; KATP &lt; 100%, maka skor = [(16 x KATP) – 4] / 3.</t>
  </si>
  <si>
    <t>Jika KATP ≤ 25%, maka skor = 0.</t>
  </si>
  <si>
    <t>Jumlah dan kualifikasi pustakawan, laboran, analis, teknisi, operator, programer,  dan/atau tenaga administrasi
Catatan:
Jumlah minimal tenaga kependidikan terdiri atas 3 (tiga) orang tenaga kependidikan dan 1 (satu) orang tenaga perpustakaan untuk setiap program studi. Kualifikasi tenaga kependidikan minimal berijazah D3, berusia maksimum 58 tahun, dan bekerja penuh waktu 40 jam/minggu</t>
  </si>
  <si>
    <t>Jumlah dan kualifikasinya sangat baik untuk mendukung terpenuhinya capaian pembelajaran</t>
  </si>
  <si>
    <t>Jumlah dan kualifikasinya lebih baik dibandingkan persyaratan minimal sehingga mendukung terpenuhinya capaian pembelajaran</t>
  </si>
  <si>
    <t>Jumlah dan kualifikasinya memenuhi persyaratan minimal (Jumlah minimal tenaga kependidikan terdiri atas 3 (tiga) orang tenaga kependidikan dan 1 (satu) orang tenaga perpustakaan untuk setiap program studi. Kualifikasi tenaga kependidikan minimal berijazah D3, berusia maksimum 58 tahun, dan bekerja penuh waktu 40 jam/minggu)</t>
  </si>
  <si>
    <t>Tidak memiliki pustakawan, laboran, analis, teknisi, operator, dan programer, dan tenaga administrasi</t>
  </si>
  <si>
    <t>Memiliki Skill Lab minimal 6 jenis untuk memenuhi capaian pembelajaran sesuai kurikulum</t>
  </si>
  <si>
    <t>Memiliki Skill Lab minimal  5 jenis untuk memenuhi capaian pembelajaran sesuai kurikulum</t>
  </si>
  <si>
    <t>Memiliki Skill Lab minimal  4  jenis  untuk memenuhi capaian pembelajaran sesuai kurikulum</t>
  </si>
  <si>
    <t>Memiliki Skill Lab minimal 3 jenis untuk memenuhi capaian pembelajaran sesuai kurikulum</t>
  </si>
  <si>
    <t>Tidak memiliki skill lab</t>
  </si>
  <si>
    <t>Peralatan untuk melaksanakan praktikum/praktik dan perencanaannya.
Daftar peralatan praktikum/praktik sesuai kebutuhan program studi</t>
  </si>
  <si>
    <t>Peralatan tersedia sangat lengkap, sesuai dengan kebutuhan program studi.</t>
  </si>
  <si>
    <t>Peralatan tersedia lengkap, sesuai dengan kebutuhan program studi.</t>
  </si>
  <si>
    <t>Peralatan tersedia cukup lengkap, sesuai dengan kebutuhan program studi.</t>
  </si>
  <si>
    <t>Peralatan tersedia kurang lengkap, sesuai dengan kebutuhan program studi.</t>
  </si>
  <si>
    <t>Tidak ada skor 0.</t>
  </si>
  <si>
    <t>Wahana pembelajaran komunitas.
Aspek yang dinilai:
1.	Jenis wahana: Puskesmas, Panti, RB,  sekolah umum SLB, dan wilayah binaan.
2.	Keberadaan MoU, 
3.	Jumlah dan kualifikasi pembimbing komunitas (ners dengan rasio 1 pembimbing : 8 mhs)</t>
  </si>
  <si>
    <t xml:space="preserve">Keberadaan wahana pembelajaran komunitas lengkap (6 jenis), ada MoU, dan memiliki pembimbing komunitas dengan kualifikasi dan
rasio sesuai standar. </t>
  </si>
  <si>
    <t>Keberadaan wahana pembelajaran komunitas cukup lengkap (4-5 jenis), ada MoU, dan memiliki pembimbing komunitas dengan kualifikasi dan
rasio sesuai standar.</t>
  </si>
  <si>
    <t>Keberadaan wahana pembelajaran komunitas kurang lengkap (2-3 jenis), ada MoU, dan memiliki pembimbing komunitas dengan kualifikasi dan
rasio sesuai standar</t>
  </si>
  <si>
    <t>Keberadaan wahana pembelajaran komunitas tidak lengkap (hanya satu jenis), ada MoU, dan memiliki pembimbing komunitas 
tidak sesuai standar.</t>
  </si>
  <si>
    <t>Tidak ada nilai nol.</t>
  </si>
  <si>
    <t>Wahana pembelajaran klinik 
Penilaian meliputi:
1.	Kualifikasi RS 
2.	MoU, 
3.	Rasio mahasiswa dengan tempat tidur (1:5.)
4.	Jumlah dan kualifikasi pembimbing klnik (Ners dengan rasio 1 pembimbing :8 mhs)</t>
  </si>
  <si>
    <t>Rancangan struktur organisasi dan Tata Kerja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</si>
  <si>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Ketersediaan ruang akademik khusus misalnya berupa laboratorium, tempat praktik, skill lab  meliputi:
1.	Keperawatan Dasar dan Keperawatan Medikal Bedah,
2.	 Keperawatan Gawat Darurat,
3.	 Keperawatan Anak, 
4.	Keperawatan Maternitas,
5.	 Keperawatan Jiwa, 
6.	 Keperawatan Komunitas, keluarga dan gerontik
7.	Laboratorium biomedik dasar,
8.	Laboratorium komputer
9. Tutorial
10. Skill lab/OSCE</t>
  </si>
  <si>
    <t>3.  Unit Pengelola Program Studi dan Ketersedian Sarana Prasarana serta Wahana Praktik</t>
  </si>
  <si>
    <t>2.2 A Kualifikasi akademik tenaga pembimbing klinik/ preseptor.
KATP = Persentase tenaga preceptor atau pembimbing klinik yang berkualifikasi minimal ners.</t>
  </si>
  <si>
    <t>2.2 B Rasio preseptor/mentor dengan mahasiswa</t>
  </si>
  <si>
    <t>1 : 6 - 10</t>
  </si>
  <si>
    <t>1 : 11 - 15</t>
  </si>
  <si>
    <t>1 : &gt; 15</t>
  </si>
  <si>
    <t>Tidak ada skor 0</t>
  </si>
  <si>
    <t>3.3.3 Peralatan pembelajaran khusus</t>
  </si>
  <si>
    <t>Asumsi Skor</t>
  </si>
  <si>
    <t>Nilai Akhir</t>
  </si>
  <si>
    <r>
      <t>Profesi atau jenis pekerjaan atau bentuk kerja lainnya. Profil lulusan dilengkapi dengan uraian ringkas kompetensi seluruh profil yang</t>
    </r>
    <r>
      <rPr>
        <sz val="12"/>
        <rFont val="Arial Narrow"/>
        <family val="2"/>
      </rPr>
      <t xml:space="preserve"> sesuai dengan program pendidikan profesi Ners</t>
    </r>
    <r>
      <rPr>
        <sz val="12"/>
        <rFont val="Arial Narrow"/>
        <family val="2"/>
        <charset val="1"/>
      </rPr>
      <t>, dan keterkaitan profil tersebut dengan keunggulan program studi.</t>
    </r>
  </si>
  <si>
    <r>
      <t xml:space="preserve">Tidak mencantumkan/ mendeskripsikan capaian Pembelajaran atau rumusan capaian pembelajaran tidak sesuai dengan SN Dikti atau </t>
    </r>
    <r>
      <rPr>
        <sz val="12"/>
        <rFont val="Arial Narrow"/>
        <family val="2"/>
      </rPr>
      <t xml:space="preserve">level 7 (Tujuh)KKNI    </t>
    </r>
  </si>
  <si>
    <r>
      <t>2.1 A Jumlah dosen tetap (N</t>
    </r>
    <r>
      <rPr>
        <vertAlign val="subscript"/>
        <sz val="10"/>
        <rFont val="Arial"/>
        <family val="2"/>
      </rPr>
      <t>DT</t>
    </r>
    <r>
      <rPr>
        <sz val="10"/>
        <rFont val="Arial"/>
        <family val="2"/>
      </rPr>
      <t>) yang memenuhi persyaratan pada saat TS (Program Akademik)</t>
    </r>
  </si>
  <si>
    <r>
      <t>2.1 B Jumlah dosen tetap (N</t>
    </r>
    <r>
      <rPr>
        <vertAlign val="subscript"/>
        <sz val="10"/>
        <rFont val="Arial"/>
        <family val="2"/>
      </rPr>
      <t>DT</t>
    </r>
    <r>
      <rPr>
        <sz val="10"/>
        <rFont val="Arial"/>
        <family val="2"/>
      </rPr>
      <t>) yang memenuhi persyaratan pada saat TS (Program Profesi)</t>
    </r>
  </si>
  <si>
    <t>Jumlah dan kualifikasinya kurang dari persyaratan minimal</t>
  </si>
  <si>
    <t>Lampiran 9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</si>
</sst>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1"/>
      <color theme="1"/>
      <name val="Calibri"/>
      <family val="2"/>
      <scheme val="minor"/>
    </font>
    <font>
      <sz val="10"/>
      <name val="Arial Narrow"/>
      <family val="2"/>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b/>
      <sz val="12"/>
      <name val="Arial Narrow"/>
      <family val="2"/>
      <charset val="1"/>
    </font>
    <font>
      <sz val="12"/>
      <name val="Arial Narrow"/>
      <family val="2"/>
      <charset val="1"/>
    </font>
    <font>
      <sz val="12"/>
      <name val="Calibri"/>
      <family val="2"/>
    </font>
    <font>
      <sz val="11"/>
      <color theme="1"/>
      <name val="Calibri"/>
      <family val="2"/>
      <scheme val="minor"/>
    </font>
    <font>
      <sz val="10"/>
      <name val="Arial"/>
      <family val="2"/>
    </font>
    <font>
      <vertAlign val="subscript"/>
      <sz val="10"/>
      <name val="Arial"/>
      <family val="2"/>
    </font>
    <font>
      <sz val="10"/>
      <name val="Calibri Light"/>
      <family val="2"/>
      <scheme val="major"/>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0"/>
        <bgColor indexed="64"/>
      </patternFill>
    </fill>
  </fills>
  <borders count="27">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indexed="64"/>
      </left>
      <right/>
      <top/>
      <bottom/>
      <diagonal/>
    </border>
    <border>
      <left/>
      <right style="thin">
        <color auto="1"/>
      </right>
      <top style="thin">
        <color auto="1"/>
      </top>
      <bottom/>
      <diagonal/>
    </border>
    <border>
      <left/>
      <right style="thin">
        <color auto="1"/>
      </right>
      <top/>
      <bottom style="thin">
        <color auto="1"/>
      </bottom>
      <diagonal/>
    </border>
    <border>
      <left/>
      <right style="thin">
        <color auto="1"/>
      </right>
      <top/>
      <bottom/>
      <diagonal/>
    </border>
    <border>
      <left/>
      <right/>
      <top style="medium">
        <color indexed="64"/>
      </top>
      <bottom/>
      <diagonal/>
    </border>
    <border>
      <left style="thin">
        <color auto="1"/>
      </left>
      <right style="medium">
        <color indexed="64"/>
      </right>
      <top style="medium">
        <color indexed="64"/>
      </top>
      <bottom/>
      <diagonal/>
    </border>
    <border>
      <left style="thin">
        <color auto="1"/>
      </left>
      <right style="medium">
        <color indexed="64"/>
      </right>
      <top/>
      <bottom style="thin">
        <color auto="1"/>
      </bottom>
      <diagonal/>
    </border>
  </borders>
  <cellStyleXfs count="2">
    <xf numFmtId="0" fontId="0" fillId="0" borderId="0"/>
    <xf numFmtId="9" fontId="17" fillId="0" borderId="0" applyFont="0" applyFill="0" applyBorder="0" applyAlignment="0" applyProtection="0"/>
  </cellStyleXfs>
  <cellXfs count="199">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Border="1" applyAlignment="1">
      <alignment horizontal="left" vertical="center" wrapText="1"/>
    </xf>
    <xf numFmtId="0" fontId="11" fillId="2"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Border="1" applyAlignment="1">
      <alignment vertical="center" wrapText="1"/>
    </xf>
    <xf numFmtId="0" fontId="1" fillId="2" borderId="1" xfId="0" applyFont="1" applyFill="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vertical="center" wrapText="1"/>
    </xf>
    <xf numFmtId="0" fontId="1" fillId="0" borderId="1" xfId="0" applyFont="1" applyBorder="1" applyAlignment="1">
      <alignment vertical="top" wrapText="1"/>
    </xf>
    <xf numFmtId="0" fontId="9" fillId="0" borderId="1" xfId="0" applyFont="1" applyFill="1" applyBorder="1" applyAlignment="1">
      <alignment horizontal="center" vertical="top" wrapText="1"/>
    </xf>
    <xf numFmtId="0" fontId="11" fillId="3"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3" fillId="5" borderId="1" xfId="0" applyFont="1" applyFill="1" applyBorder="1" applyAlignment="1">
      <alignment horizontal="left" vertical="center" wrapText="1"/>
    </xf>
    <xf numFmtId="0" fontId="4" fillId="5" borderId="1" xfId="0" applyFont="1" applyFill="1" applyBorder="1" applyAlignment="1">
      <alignment vertical="center" wrapText="1"/>
    </xf>
    <xf numFmtId="0" fontId="4" fillId="5" borderId="1" xfId="0" applyFont="1" applyFill="1" applyBorder="1" applyAlignment="1">
      <alignment horizontal="center" vertical="center" wrapText="1"/>
    </xf>
    <xf numFmtId="2" fontId="6" fillId="5" borderId="1" xfId="0" applyNumberFormat="1" applyFont="1" applyFill="1" applyBorder="1" applyAlignment="1">
      <alignment horizontal="center" vertical="center" wrapText="1"/>
    </xf>
    <xf numFmtId="0" fontId="6" fillId="6" borderId="1" xfId="0" applyFont="1" applyFill="1" applyBorder="1" applyAlignment="1">
      <alignment horizontal="center" vertical="center" wrapText="1"/>
    </xf>
    <xf numFmtId="0" fontId="5" fillId="6" borderId="1" xfId="0" applyFont="1" applyFill="1" applyBorder="1" applyAlignment="1">
      <alignment vertical="center" wrapText="1"/>
    </xf>
    <xf numFmtId="0" fontId="6" fillId="7" borderId="1" xfId="0" applyFont="1" applyFill="1" applyBorder="1" applyAlignment="1">
      <alignment horizontal="center" vertical="center" wrapText="1"/>
    </xf>
    <xf numFmtId="0" fontId="5" fillId="7" borderId="1" xfId="0" applyFont="1" applyFill="1" applyBorder="1" applyAlignment="1">
      <alignment vertical="center"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5" fillId="5"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5" fillId="0" borderId="0" xfId="0" applyFont="1" applyAlignment="1">
      <alignment vertical="center" wrapText="1"/>
    </xf>
    <xf numFmtId="0" fontId="15" fillId="0" borderId="1" xfId="0" applyFont="1" applyBorder="1" applyAlignment="1">
      <alignment horizontal="left" vertical="top" wrapText="1"/>
    </xf>
    <xf numFmtId="0" fontId="15" fillId="0" borderId="1" xfId="0" applyFont="1" applyBorder="1" applyAlignment="1">
      <alignment vertical="top" wrapText="1"/>
    </xf>
    <xf numFmtId="0" fontId="1" fillId="0" borderId="1" xfId="0" applyFont="1" applyBorder="1" applyAlignment="1">
      <alignment horizontal="left" vertical="center" wrapText="1"/>
    </xf>
    <xf numFmtId="0" fontId="1" fillId="0" borderId="4"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14" fillId="0" borderId="0" xfId="0" applyFont="1" applyAlignment="1">
      <alignment horizontal="center" vertical="center" wrapText="1"/>
    </xf>
    <xf numFmtId="0" fontId="15" fillId="0" borderId="0" xfId="0" applyFont="1" applyFill="1" applyAlignment="1">
      <alignment vertical="center" wrapText="1"/>
    </xf>
    <xf numFmtId="0" fontId="6" fillId="2" borderId="1" xfId="0" applyFont="1" applyFill="1" applyBorder="1" applyAlignment="1">
      <alignment horizontal="center" vertical="center" wrapText="1"/>
    </xf>
    <xf numFmtId="2" fontId="4" fillId="5" borderId="1" xfId="0" applyNumberFormat="1" applyFont="1" applyFill="1" applyBorder="1" applyAlignment="1">
      <alignment horizontal="center" vertical="center" wrapText="1"/>
    </xf>
    <xf numFmtId="0" fontId="5" fillId="7" borderId="1" xfId="0" applyFont="1" applyFill="1" applyBorder="1" applyAlignment="1">
      <alignment horizontal="left" vertical="center" wrapText="1"/>
    </xf>
    <xf numFmtId="2" fontId="4" fillId="7" borderId="1"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5" fillId="5" borderId="3" xfId="0" applyFont="1" applyFill="1" applyBorder="1" applyAlignment="1">
      <alignment horizontal="left" vertical="center" wrapText="1"/>
    </xf>
    <xf numFmtId="0" fontId="14" fillId="0" borderId="1" xfId="0" applyFont="1" applyBorder="1" applyAlignment="1">
      <alignment horizontal="left" vertical="top" wrapText="1"/>
    </xf>
    <xf numFmtId="0" fontId="15" fillId="0" borderId="7" xfId="0" applyFont="1" applyBorder="1" applyAlignment="1">
      <alignment horizontal="left" vertical="top" wrapText="1"/>
    </xf>
    <xf numFmtId="0" fontId="15" fillId="0" borderId="0" xfId="0" applyFont="1" applyAlignment="1">
      <alignment horizontal="center" vertical="top" wrapText="1"/>
    </xf>
    <xf numFmtId="0" fontId="15" fillId="0" borderId="0" xfId="0" applyFont="1" applyFill="1" applyAlignment="1">
      <alignment vertical="top" wrapText="1"/>
    </xf>
    <xf numFmtId="0" fontId="15" fillId="0" borderId="0" xfId="0" applyFont="1" applyAlignment="1">
      <alignment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4" fillId="0" borderId="1" xfId="0" applyFont="1" applyBorder="1" applyAlignment="1">
      <alignment horizontal="center" vertical="top" wrapText="1"/>
    </xf>
    <xf numFmtId="0" fontId="14" fillId="0" borderId="1" xfId="0" applyFont="1" applyFill="1" applyBorder="1" applyAlignment="1">
      <alignment horizontal="center" vertical="top" wrapText="1"/>
    </xf>
    <xf numFmtId="0" fontId="15" fillId="0" borderId="16" xfId="0" applyFont="1" applyBorder="1" applyAlignment="1">
      <alignment vertical="top" wrapText="1"/>
    </xf>
    <xf numFmtId="0" fontId="15" fillId="0" borderId="7" xfId="0" applyFont="1" applyFill="1" applyBorder="1" applyAlignment="1">
      <alignment vertical="top" wrapText="1"/>
    </xf>
    <xf numFmtId="0" fontId="14" fillId="0" borderId="6" xfId="0" applyFont="1" applyBorder="1" applyAlignment="1">
      <alignment horizontal="center" vertical="top" wrapText="1"/>
    </xf>
    <xf numFmtId="0" fontId="15" fillId="0" borderId="16" xfId="0" applyFont="1" applyFill="1" applyBorder="1" applyAlignment="1">
      <alignment vertical="top" wrapText="1"/>
    </xf>
    <xf numFmtId="0" fontId="15" fillId="0" borderId="21" xfId="0" applyFont="1" applyFill="1" applyBorder="1" applyAlignment="1">
      <alignment vertical="top" wrapText="1"/>
    </xf>
    <xf numFmtId="0" fontId="15" fillId="0" borderId="22" xfId="0" applyFont="1" applyFill="1" applyBorder="1" applyAlignment="1">
      <alignment vertical="top" wrapText="1"/>
    </xf>
    <xf numFmtId="0" fontId="15" fillId="0" borderId="23" xfId="0" applyFont="1" applyFill="1" applyBorder="1" applyAlignment="1">
      <alignment vertical="top" wrapText="1"/>
    </xf>
    <xf numFmtId="0" fontId="15" fillId="0" borderId="23" xfId="0" applyFont="1" applyFill="1" applyBorder="1" applyAlignment="1">
      <alignment horizontal="left" vertical="top" wrapText="1"/>
    </xf>
    <xf numFmtId="0" fontId="15" fillId="0" borderId="21" xfId="0" applyFont="1" applyFill="1" applyBorder="1" applyAlignment="1">
      <alignment horizontal="left" vertical="top" wrapText="1"/>
    </xf>
    <xf numFmtId="0" fontId="15" fillId="0" borderId="22" xfId="0" applyFont="1" applyFill="1" applyBorder="1" applyAlignment="1">
      <alignment horizontal="left" vertical="top" wrapText="1"/>
    </xf>
    <xf numFmtId="0" fontId="14" fillId="0" borderId="7" xfId="0" applyFont="1" applyBorder="1" applyAlignment="1">
      <alignment vertical="top" wrapText="1"/>
    </xf>
    <xf numFmtId="0" fontId="14" fillId="0" borderId="20" xfId="0" applyFont="1" applyBorder="1" applyAlignment="1">
      <alignment horizontal="left" vertical="top" wrapText="1"/>
    </xf>
    <xf numFmtId="0" fontId="14" fillId="0" borderId="7" xfId="0" applyFont="1" applyBorder="1" applyAlignment="1">
      <alignment horizontal="left" vertical="top" wrapText="1"/>
    </xf>
    <xf numFmtId="0" fontId="14" fillId="0" borderId="3" xfId="0" applyFont="1" applyBorder="1" applyAlignment="1">
      <alignment vertical="top" wrapText="1"/>
    </xf>
    <xf numFmtId="0" fontId="14" fillId="0" borderId="4" xfId="0" applyFont="1" applyBorder="1" applyAlignment="1">
      <alignment vertical="top" wrapText="1"/>
    </xf>
    <xf numFmtId="0" fontId="5" fillId="6" borderId="4" xfId="0" applyFont="1" applyFill="1" applyBorder="1" applyAlignment="1">
      <alignment vertical="center" wrapText="1"/>
    </xf>
    <xf numFmtId="0" fontId="5" fillId="6" borderId="3" xfId="0" applyFont="1" applyFill="1" applyBorder="1" applyAlignment="1">
      <alignment vertical="center" wrapText="1"/>
    </xf>
    <xf numFmtId="0" fontId="5" fillId="6" borderId="16" xfId="0" applyFont="1" applyFill="1" applyBorder="1" applyAlignment="1">
      <alignment horizontal="left" vertical="center" wrapText="1"/>
    </xf>
    <xf numFmtId="0" fontId="14" fillId="0" borderId="16" xfId="0" applyFont="1" applyBorder="1" applyAlignment="1">
      <alignment horizontal="left" vertical="top" wrapText="1"/>
    </xf>
    <xf numFmtId="0" fontId="5" fillId="6" borderId="7" xfId="0" applyFont="1" applyFill="1" applyBorder="1" applyAlignment="1">
      <alignment vertical="center" wrapText="1"/>
    </xf>
    <xf numFmtId="0" fontId="5" fillId="6" borderId="3" xfId="0" applyFont="1" applyFill="1" applyBorder="1" applyAlignment="1">
      <alignment vertical="top" wrapText="1"/>
    </xf>
    <xf numFmtId="0" fontId="5" fillId="2" borderId="1" xfId="0" applyFont="1" applyFill="1" applyBorder="1" applyAlignment="1">
      <alignment horizontal="center" vertical="center" wrapText="1"/>
    </xf>
    <xf numFmtId="0" fontId="5" fillId="2" borderId="3" xfId="0" applyFont="1" applyFill="1" applyBorder="1" applyAlignment="1">
      <alignment horizontal="center" vertical="center" wrapText="1"/>
    </xf>
    <xf numFmtId="9" fontId="4" fillId="5" borderId="1" xfId="1" applyFont="1" applyFill="1" applyBorder="1" applyAlignment="1">
      <alignment horizontal="center" vertical="center" wrapText="1"/>
    </xf>
    <xf numFmtId="9" fontId="4" fillId="6" borderId="1" xfId="1" applyFont="1" applyFill="1" applyBorder="1" applyAlignment="1">
      <alignment horizontal="center" vertical="center" wrapText="1"/>
    </xf>
    <xf numFmtId="9" fontId="4" fillId="7" borderId="3" xfId="1" applyFont="1" applyFill="1" applyBorder="1" applyAlignment="1">
      <alignment horizontal="center" vertical="center" wrapText="1"/>
    </xf>
    <xf numFmtId="9" fontId="4" fillId="2" borderId="0" xfId="1" applyFont="1" applyFill="1" applyAlignment="1">
      <alignment horizontal="center" vertical="center" wrapText="1"/>
    </xf>
    <xf numFmtId="0" fontId="4" fillId="8" borderId="0" xfId="0" applyFont="1" applyFill="1" applyAlignment="1">
      <alignment horizontal="center" vertical="center" wrapText="1"/>
    </xf>
    <xf numFmtId="2" fontId="4" fillId="8" borderId="0" xfId="0" applyNumberFormat="1" applyFont="1" applyFill="1" applyAlignment="1">
      <alignment horizontal="center" vertical="center" wrapText="1"/>
    </xf>
    <xf numFmtId="20" fontId="4" fillId="8" borderId="0" xfId="0" quotePrefix="1" applyNumberFormat="1" applyFont="1" applyFill="1" applyAlignment="1">
      <alignment horizontal="center" vertical="center" wrapText="1"/>
    </xf>
    <xf numFmtId="0" fontId="4" fillId="8" borderId="0" xfId="0" applyFont="1" applyFill="1" applyAlignment="1">
      <alignment vertical="center" wrapText="1"/>
    </xf>
    <xf numFmtId="0" fontId="3" fillId="6" borderId="1" xfId="0" applyFont="1" applyFill="1" applyBorder="1" applyAlignment="1">
      <alignment horizontal="center" vertical="center" wrapText="1"/>
    </xf>
    <xf numFmtId="0" fontId="3" fillId="6" borderId="1" xfId="0" applyFont="1" applyFill="1" applyBorder="1" applyAlignment="1">
      <alignment vertical="center" wrapText="1"/>
    </xf>
    <xf numFmtId="2" fontId="4" fillId="3" borderId="1" xfId="0" applyNumberFormat="1" applyFont="1" applyFill="1" applyBorder="1" applyAlignment="1">
      <alignment horizontal="center" vertical="center" wrapText="1"/>
    </xf>
    <xf numFmtId="9" fontId="4" fillId="3" borderId="0" xfId="1" applyFont="1" applyFill="1" applyAlignment="1">
      <alignment horizontal="center" vertical="center" wrapText="1"/>
    </xf>
    <xf numFmtId="9" fontId="4" fillId="4" borderId="0" xfId="1" applyFont="1" applyFill="1" applyAlignment="1">
      <alignment horizontal="center" vertical="center" wrapText="1"/>
    </xf>
    <xf numFmtId="9" fontId="4" fillId="6" borderId="3" xfId="1" applyFont="1" applyFill="1" applyBorder="1" applyAlignment="1">
      <alignment horizontal="center" vertical="center" wrapText="1"/>
    </xf>
    <xf numFmtId="9" fontId="4" fillId="6" borderId="4" xfId="1" applyFont="1" applyFill="1" applyBorder="1" applyAlignment="1">
      <alignment horizontal="center" vertical="center" wrapText="1"/>
    </xf>
    <xf numFmtId="0" fontId="5" fillId="2" borderId="4" xfId="0" applyFont="1" applyFill="1" applyBorder="1" applyAlignment="1">
      <alignment horizontal="center" vertical="center" wrapText="1"/>
    </xf>
    <xf numFmtId="0" fontId="3" fillId="2" borderId="16" xfId="0" applyFont="1" applyFill="1" applyBorder="1" applyAlignment="1">
      <alignment horizontal="center" vertical="center" wrapText="1"/>
    </xf>
    <xf numFmtId="9" fontId="4" fillId="7" borderId="7" xfId="1" applyFont="1" applyFill="1" applyBorder="1" applyAlignment="1">
      <alignment horizontal="center" vertical="center" wrapText="1"/>
    </xf>
    <xf numFmtId="9" fontId="4" fillId="7" borderId="4" xfId="1" applyFont="1" applyFill="1" applyBorder="1" applyAlignment="1">
      <alignment horizontal="center" vertical="center" wrapText="1"/>
    </xf>
    <xf numFmtId="2" fontId="4" fillId="4" borderId="1" xfId="0" applyNumberFormat="1" applyFont="1" applyFill="1" applyBorder="1" applyAlignment="1">
      <alignment horizontal="right" vertical="center" wrapText="1"/>
    </xf>
    <xf numFmtId="0" fontId="15" fillId="0" borderId="1" xfId="0" applyFont="1" applyFill="1" applyBorder="1" applyAlignment="1">
      <alignment vertical="top" wrapText="1"/>
    </xf>
    <xf numFmtId="0" fontId="15" fillId="0" borderId="1" xfId="0" applyFont="1" applyFill="1" applyBorder="1" applyAlignment="1">
      <alignment horizontal="left" vertical="top" wrapText="1"/>
    </xf>
    <xf numFmtId="0" fontId="15" fillId="0" borderId="1" xfId="0" applyFont="1" applyFill="1" applyBorder="1" applyAlignment="1" applyProtection="1">
      <alignment vertical="top" wrapText="1"/>
      <protection locked="0"/>
    </xf>
    <xf numFmtId="0" fontId="15" fillId="0" borderId="1" xfId="0" applyFont="1" applyFill="1" applyBorder="1" applyAlignment="1">
      <alignment horizontal="center" vertical="center"/>
    </xf>
    <xf numFmtId="0" fontId="18" fillId="0" borderId="1" xfId="0" applyFont="1" applyFill="1" applyBorder="1" applyAlignment="1">
      <alignment horizontal="left" vertical="top" wrapText="1"/>
    </xf>
    <xf numFmtId="0" fontId="18" fillId="0" borderId="0" xfId="0" applyFont="1" applyFill="1" applyAlignment="1">
      <alignment vertical="top" wrapText="1"/>
    </xf>
    <xf numFmtId="0" fontId="15" fillId="0" borderId="1" xfId="0" applyFont="1" applyFill="1" applyBorder="1" applyAlignment="1">
      <alignment vertical="center" wrapText="1"/>
    </xf>
    <xf numFmtId="0" fontId="15" fillId="0" borderId="3" xfId="0" applyFont="1" applyFill="1" applyBorder="1" applyAlignment="1">
      <alignment horizontal="center" vertical="center" wrapText="1"/>
    </xf>
    <xf numFmtId="20" fontId="15" fillId="0" borderId="1" xfId="0" applyNumberFormat="1" applyFont="1" applyFill="1" applyBorder="1" applyAlignment="1">
      <alignment horizontal="center" vertical="top" wrapText="1"/>
    </xf>
    <xf numFmtId="0" fontId="15" fillId="0" borderId="1" xfId="0" applyFont="1" applyFill="1" applyBorder="1" applyAlignment="1">
      <alignment horizontal="center" vertical="top" wrapText="1"/>
    </xf>
    <xf numFmtId="0" fontId="15" fillId="0" borderId="3" xfId="0" applyFont="1" applyFill="1" applyBorder="1" applyAlignment="1">
      <alignment horizontal="center" vertical="top" wrapText="1"/>
    </xf>
    <xf numFmtId="0" fontId="15" fillId="0" borderId="4" xfId="0" applyFont="1" applyFill="1" applyBorder="1" applyAlignment="1">
      <alignment horizontal="left" vertical="top" wrapText="1"/>
    </xf>
    <xf numFmtId="0" fontId="15" fillId="0" borderId="3" xfId="0" applyFont="1" applyFill="1" applyBorder="1" applyAlignment="1">
      <alignment vertical="top" wrapText="1"/>
    </xf>
    <xf numFmtId="0" fontId="15" fillId="0" borderId="6" xfId="0" applyFont="1" applyFill="1" applyBorder="1" applyAlignment="1">
      <alignment vertical="top" wrapText="1"/>
    </xf>
    <xf numFmtId="0" fontId="15" fillId="0" borderId="4" xfId="0" applyFont="1" applyFill="1" applyBorder="1" applyAlignment="1" applyProtection="1">
      <alignment horizontal="left" vertical="top" wrapText="1"/>
      <protection locked="0"/>
    </xf>
    <xf numFmtId="0" fontId="15" fillId="0" borderId="4" xfId="0" applyFont="1" applyFill="1" applyBorder="1" applyAlignment="1" applyProtection="1">
      <alignment vertical="top" wrapText="1"/>
      <protection locked="0"/>
    </xf>
    <xf numFmtId="0" fontId="15" fillId="0" borderId="1" xfId="0" applyFont="1" applyFill="1" applyBorder="1" applyAlignment="1" applyProtection="1">
      <alignment horizontal="left" vertical="top" wrapText="1"/>
      <protection locked="0"/>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3" xfId="0" applyFont="1" applyBorder="1" applyAlignment="1">
      <alignment horizontal="left" vertical="center" wrapText="1"/>
    </xf>
    <xf numFmtId="0" fontId="10" fillId="0" borderId="7" xfId="0" applyFont="1" applyBorder="1" applyAlignment="1">
      <alignment horizontal="left" vertical="center" wrapText="1"/>
    </xf>
    <xf numFmtId="0" fontId="10" fillId="0" borderId="4"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11" fillId="0" borderId="7" xfId="0" applyFont="1" applyFill="1" applyBorder="1" applyAlignment="1">
      <alignment horizontal="left" vertical="center" wrapText="1"/>
    </xf>
    <xf numFmtId="0" fontId="14" fillId="0" borderId="15" xfId="0" applyFont="1" applyBorder="1" applyAlignment="1">
      <alignment horizontal="center" vertical="center" wrapText="1"/>
    </xf>
    <xf numFmtId="0" fontId="14" fillId="0" borderId="18" xfId="0" applyFont="1" applyBorder="1" applyAlignment="1">
      <alignment horizontal="center" vertical="center" wrapText="1"/>
    </xf>
    <xf numFmtId="0" fontId="15" fillId="0" borderId="6" xfId="0" applyFont="1" applyFill="1" applyBorder="1" applyAlignment="1">
      <alignment horizontal="center" vertical="center" wrapText="1"/>
    </xf>
    <xf numFmtId="0" fontId="15" fillId="0" borderId="17" xfId="0" applyFont="1" applyFill="1" applyBorder="1" applyAlignment="1">
      <alignment horizontal="center" vertical="center" wrapText="1"/>
    </xf>
    <xf numFmtId="0" fontId="15" fillId="0" borderId="16" xfId="0" applyFont="1" applyFill="1" applyBorder="1" applyAlignment="1">
      <alignment horizontal="center" vertical="center" wrapText="1"/>
    </xf>
    <xf numFmtId="0" fontId="15" fillId="0" borderId="17" xfId="0" applyFont="1" applyFill="1" applyBorder="1" applyAlignment="1">
      <alignment horizontal="center" vertical="center"/>
    </xf>
    <xf numFmtId="0" fontId="15" fillId="0" borderId="16" xfId="0" applyFont="1" applyFill="1" applyBorder="1" applyAlignment="1">
      <alignment horizontal="center" vertical="center"/>
    </xf>
    <xf numFmtId="0" fontId="14" fillId="0" borderId="1" xfId="0" applyFont="1" applyBorder="1" applyAlignment="1">
      <alignment horizontal="center" vertical="center" wrapText="1"/>
    </xf>
    <xf numFmtId="0" fontId="14" fillId="0" borderId="1" xfId="0" applyFont="1" applyBorder="1" applyAlignment="1">
      <alignment horizontal="center" vertical="top" wrapText="1"/>
    </xf>
    <xf numFmtId="0" fontId="14" fillId="0" borderId="3" xfId="0" applyFont="1" applyBorder="1" applyAlignment="1">
      <alignment horizontal="center" vertical="top" wrapText="1"/>
    </xf>
    <xf numFmtId="0" fontId="14" fillId="0" borderId="1" xfId="0" applyFont="1" applyFill="1" applyBorder="1" applyAlignment="1">
      <alignment horizontal="center" vertical="top" wrapText="1"/>
    </xf>
    <xf numFmtId="0" fontId="14" fillId="0" borderId="1" xfId="0" applyFont="1" applyFill="1" applyBorder="1" applyAlignment="1">
      <alignment horizontal="center" vertical="center" wrapText="1"/>
    </xf>
    <xf numFmtId="0" fontId="14" fillId="0" borderId="5" xfId="0" applyFont="1" applyBorder="1" applyAlignment="1">
      <alignment horizontal="center" vertical="top" wrapText="1"/>
    </xf>
    <xf numFmtId="0" fontId="14" fillId="0" borderId="20" xfId="0" applyFont="1" applyBorder="1" applyAlignment="1">
      <alignment horizontal="center" vertical="top" wrapText="1"/>
    </xf>
    <xf numFmtId="0" fontId="14" fillId="0" borderId="15" xfId="0" applyFont="1" applyBorder="1" applyAlignment="1">
      <alignment horizontal="center" vertical="top" wrapText="1"/>
    </xf>
    <xf numFmtId="0" fontId="14" fillId="0" borderId="3"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5" fillId="0" borderId="21" xfId="0" applyFont="1" applyFill="1" applyBorder="1" applyAlignment="1">
      <alignment horizontal="center" vertical="top" wrapText="1"/>
    </xf>
    <xf numFmtId="0" fontId="15" fillId="0" borderId="22" xfId="0" applyFont="1" applyFill="1" applyBorder="1" applyAlignment="1">
      <alignment horizontal="center" vertical="top" wrapText="1"/>
    </xf>
    <xf numFmtId="0" fontId="15" fillId="0" borderId="3" xfId="0" applyFont="1" applyBorder="1" applyAlignment="1">
      <alignment horizontal="left" vertical="top" wrapText="1"/>
    </xf>
    <xf numFmtId="0" fontId="15" fillId="0" borderId="4" xfId="0" applyFont="1" applyBorder="1" applyAlignment="1">
      <alignment horizontal="left" vertical="top" wrapText="1"/>
    </xf>
    <xf numFmtId="0" fontId="14" fillId="0" borderId="3" xfId="0" applyFont="1" applyFill="1" applyBorder="1" applyAlignment="1">
      <alignment horizontal="center" vertical="top" wrapText="1"/>
    </xf>
    <xf numFmtId="0" fontId="14" fillId="0" borderId="4" xfId="0" applyFont="1" applyFill="1" applyBorder="1" applyAlignment="1">
      <alignment horizontal="center" vertical="top" wrapText="1"/>
    </xf>
    <xf numFmtId="0" fontId="15" fillId="0" borderId="3" xfId="0" applyFont="1" applyFill="1" applyBorder="1" applyAlignment="1">
      <alignment horizontal="left" vertical="top" wrapText="1"/>
    </xf>
    <xf numFmtId="0" fontId="15" fillId="0" borderId="4" xfId="0" applyFont="1" applyFill="1" applyBorder="1" applyAlignment="1">
      <alignment horizontal="left" vertical="top" wrapText="1"/>
    </xf>
    <xf numFmtId="0" fontId="15" fillId="0" borderId="5" xfId="0" applyFont="1" applyFill="1" applyBorder="1" applyAlignment="1">
      <alignment horizontal="center" vertical="top" wrapText="1"/>
    </xf>
    <xf numFmtId="0" fontId="15" fillId="0" borderId="19" xfId="0" applyFont="1" applyFill="1" applyBorder="1" applyAlignment="1">
      <alignment horizontal="center" vertical="top" wrapText="1"/>
    </xf>
    <xf numFmtId="0" fontId="15" fillId="0" borderId="6" xfId="0" applyFont="1" applyFill="1" applyBorder="1" applyAlignment="1">
      <alignment horizontal="center" vertical="top" wrapText="1"/>
    </xf>
    <xf numFmtId="0" fontId="15" fillId="0" borderId="16" xfId="0" applyFont="1" applyFill="1" applyBorder="1" applyAlignment="1">
      <alignment horizontal="center" vertical="top" wrapText="1"/>
    </xf>
    <xf numFmtId="0" fontId="2" fillId="0" borderId="1" xfId="0" applyFont="1" applyBorder="1" applyAlignment="1">
      <alignment horizontal="center" vertical="center" wrapText="1"/>
    </xf>
    <xf numFmtId="0" fontId="2" fillId="4" borderId="25" xfId="0" applyFont="1" applyFill="1" applyBorder="1" applyAlignment="1">
      <alignment horizontal="center" vertical="center" wrapText="1"/>
    </xf>
    <xf numFmtId="0" fontId="2" fillId="4" borderId="26" xfId="0" applyFont="1" applyFill="1" applyBorder="1" applyAlignment="1">
      <alignment horizontal="center" vertical="center" wrapText="1"/>
    </xf>
    <xf numFmtId="0" fontId="2" fillId="6" borderId="5" xfId="0" applyFont="1" applyFill="1" applyBorder="1" applyAlignment="1">
      <alignment horizontal="left" vertical="center" wrapText="1"/>
    </xf>
    <xf numFmtId="0" fontId="2" fillId="6" borderId="20" xfId="0" applyFont="1" applyFill="1" applyBorder="1" applyAlignment="1">
      <alignment horizontal="left" vertical="center" wrapText="1"/>
    </xf>
    <xf numFmtId="0" fontId="2" fillId="6" borderId="4" xfId="0" applyFont="1" applyFill="1" applyBorder="1" applyAlignment="1">
      <alignment horizontal="left" vertical="center" wrapText="1"/>
    </xf>
    <xf numFmtId="0" fontId="2" fillId="2" borderId="3"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4" xfId="0" applyFont="1" applyFill="1" applyBorder="1" applyAlignment="1">
      <alignment horizontal="center" vertical="center" wrapText="1"/>
    </xf>
    <xf numFmtId="9" fontId="4" fillId="6" borderId="3" xfId="1" applyFont="1" applyFill="1" applyBorder="1" applyAlignment="1">
      <alignment horizontal="center" vertical="center" wrapText="1"/>
    </xf>
    <xf numFmtId="9" fontId="4" fillId="6" borderId="7" xfId="1" applyFont="1" applyFill="1" applyBorder="1" applyAlignment="1">
      <alignment horizontal="center" vertical="center" wrapText="1"/>
    </xf>
    <xf numFmtId="9" fontId="4" fillId="6" borderId="4" xfId="1" applyFont="1" applyFill="1" applyBorder="1" applyAlignment="1">
      <alignment horizontal="center" vertical="center" wrapText="1"/>
    </xf>
    <xf numFmtId="0" fontId="5" fillId="2" borderId="1" xfId="0" applyFont="1" applyFill="1" applyBorder="1" applyAlignment="1">
      <alignment horizontal="center" vertical="center" wrapText="1"/>
    </xf>
    <xf numFmtId="0" fontId="2" fillId="0" borderId="12"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0" xfId="0" applyFont="1" applyBorder="1" applyAlignment="1">
      <alignment horizontal="center" vertical="center"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5" borderId="1" xfId="0" applyFont="1" applyFill="1" applyBorder="1" applyAlignment="1">
      <alignment horizontal="left" vertical="center" wrapText="1"/>
    </xf>
    <xf numFmtId="0" fontId="2" fillId="2" borderId="1" xfId="0" applyFont="1" applyFill="1" applyBorder="1" applyAlignment="1">
      <alignment horizontal="center" vertical="center" wrapText="1"/>
    </xf>
    <xf numFmtId="9" fontId="4" fillId="5" borderId="1" xfId="1" applyFont="1" applyFill="1" applyBorder="1" applyAlignment="1">
      <alignment horizontal="center" vertical="center" wrapText="1"/>
    </xf>
    <xf numFmtId="0" fontId="5" fillId="7" borderId="1" xfId="0" applyFont="1" applyFill="1" applyBorder="1" applyAlignment="1">
      <alignment horizontal="left" vertical="center" wrapText="1"/>
    </xf>
    <xf numFmtId="0" fontId="5" fillId="2" borderId="6" xfId="0" applyFont="1" applyFill="1" applyBorder="1" applyAlignment="1">
      <alignment horizontal="center" vertical="center" wrapText="1"/>
    </xf>
    <xf numFmtId="0" fontId="2" fillId="7" borderId="1" xfId="0" applyFont="1" applyFill="1" applyBorder="1" applyAlignment="1">
      <alignment horizontal="left" vertical="center" wrapText="1"/>
    </xf>
    <xf numFmtId="9" fontId="4" fillId="7" borderId="1" xfId="1" applyFont="1" applyFill="1" applyBorder="1" applyAlignment="1">
      <alignment horizontal="center" vertical="center" wrapText="1"/>
    </xf>
    <xf numFmtId="0" fontId="5" fillId="2" borderId="3" xfId="0" applyFont="1" applyFill="1" applyBorder="1" applyAlignment="1">
      <alignment horizontal="center" vertical="center" wrapText="1"/>
    </xf>
    <xf numFmtId="0" fontId="5" fillId="2" borderId="4" xfId="0" applyFont="1" applyFill="1" applyBorder="1" applyAlignment="1">
      <alignment horizontal="center" vertical="center" wrapText="1"/>
    </xf>
    <xf numFmtId="0" fontId="2" fillId="0" borderId="6" xfId="0" applyFont="1" applyBorder="1" applyAlignment="1">
      <alignment horizontal="center" vertical="center" wrapText="1"/>
    </xf>
    <xf numFmtId="0" fontId="2" fillId="0" borderId="5" xfId="0" applyFont="1" applyBorder="1" applyAlignment="1">
      <alignment horizontal="center" vertical="center" wrapText="1"/>
    </xf>
    <xf numFmtId="0" fontId="2" fillId="0" borderId="8" xfId="0" applyFont="1" applyBorder="1" applyAlignment="1">
      <alignment horizontal="center" vertical="center" wrapText="1"/>
    </xf>
    <xf numFmtId="0" fontId="2" fillId="0" borderId="14" xfId="0" applyFont="1" applyBorder="1" applyAlignment="1">
      <alignment horizontal="center" vertical="center" wrapText="1"/>
    </xf>
    <xf numFmtId="0" fontId="3" fillId="0" borderId="9"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5" xfId="0" applyFont="1" applyBorder="1" applyAlignment="1">
      <alignment horizontal="center" vertical="center" wrapText="1"/>
    </xf>
    <xf numFmtId="0" fontId="20" fillId="0" borderId="0" xfId="0" applyFont="1" applyAlignment="1">
      <alignment horizontal="left" vertical="center"/>
    </xf>
  </cellXfs>
  <cellStyles count="2">
    <cellStyle name="Normal" xfId="0" builtinId="0"/>
    <cellStyle name="Percent" xfId="1" builtinId="5"/>
  </cellStyles>
  <dxfs count="43">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topLeftCell="C1" zoomScale="140" zoomScaleNormal="140" zoomScalePageLayoutView="140" workbookViewId="0">
      <selection activeCell="C1" sqref="A1:XFD1048576"/>
    </sheetView>
  </sheetViews>
  <sheetFormatPr defaultColWidth="8.90625" defaultRowHeight="13" x14ac:dyDescent="0.35"/>
  <cols>
    <col min="1" max="1" width="9.453125" style="14" customWidth="1"/>
    <col min="2" max="2" width="18.08984375" style="15" customWidth="1"/>
    <col min="3" max="3" width="40.54296875" style="16" customWidth="1"/>
    <col min="4" max="4" width="42.453125" style="5" customWidth="1"/>
    <col min="5" max="5" width="13.6328125" style="16" customWidth="1"/>
    <col min="6" max="6" width="25.08984375" style="16" customWidth="1"/>
    <col min="7" max="7" width="13.6328125" style="16" customWidth="1"/>
    <col min="8" max="8" width="25.08984375" style="16" customWidth="1"/>
    <col min="9" max="9" width="13.6328125" style="16" customWidth="1"/>
    <col min="10" max="10" width="24.90625" style="16" customWidth="1"/>
    <col min="11" max="11" width="14.36328125" style="16" customWidth="1"/>
    <col min="12" max="12" width="24.90625" style="16" customWidth="1"/>
    <col min="13" max="13" width="14.08984375" style="16" customWidth="1"/>
    <col min="14" max="14" width="24.90625" style="16" customWidth="1"/>
    <col min="15" max="15" width="14.36328125" style="16" customWidth="1"/>
    <col min="16" max="16" width="24.90625" style="16" customWidth="1"/>
    <col min="17" max="16384" width="8.90625" style="5"/>
  </cols>
  <sheetData>
    <row r="1" spans="1:16" ht="29.15" customHeight="1" x14ac:dyDescent="0.35">
      <c r="A1" s="120" t="s">
        <v>15</v>
      </c>
      <c r="B1" s="120" t="s">
        <v>2</v>
      </c>
      <c r="C1" s="121" t="s">
        <v>0</v>
      </c>
      <c r="D1" s="120" t="s">
        <v>20</v>
      </c>
      <c r="E1" s="122" t="s">
        <v>78</v>
      </c>
      <c r="F1" s="122"/>
      <c r="G1" s="122" t="s">
        <v>79</v>
      </c>
      <c r="H1" s="122"/>
      <c r="I1" s="122" t="s">
        <v>81</v>
      </c>
      <c r="J1" s="122"/>
      <c r="K1" s="122" t="s">
        <v>80</v>
      </c>
      <c r="L1" s="122"/>
      <c r="M1" s="122" t="s">
        <v>83</v>
      </c>
      <c r="N1" s="122"/>
      <c r="O1" s="122" t="s">
        <v>82</v>
      </c>
      <c r="P1" s="122"/>
    </row>
    <row r="2" spans="1:16" x14ac:dyDescent="0.35">
      <c r="A2" s="120"/>
      <c r="B2" s="120"/>
      <c r="C2" s="121"/>
      <c r="D2" s="120"/>
      <c r="E2" s="6" t="s">
        <v>21</v>
      </c>
      <c r="F2" s="6" t="s">
        <v>1</v>
      </c>
      <c r="G2" s="6" t="s">
        <v>21</v>
      </c>
      <c r="H2" s="6" t="s">
        <v>1</v>
      </c>
      <c r="I2" s="6" t="s">
        <v>21</v>
      </c>
      <c r="J2" s="6" t="s">
        <v>1</v>
      </c>
      <c r="K2" s="6" t="s">
        <v>21</v>
      </c>
      <c r="L2" s="6" t="s">
        <v>1</v>
      </c>
      <c r="M2" s="6" t="s">
        <v>21</v>
      </c>
      <c r="N2" s="6" t="s">
        <v>1</v>
      </c>
      <c r="O2" s="6" t="s">
        <v>21</v>
      </c>
      <c r="P2" s="6" t="s">
        <v>1</v>
      </c>
    </row>
    <row r="3" spans="1:16" ht="142.5" customHeight="1" x14ac:dyDescent="0.35">
      <c r="A3" s="7">
        <v>1</v>
      </c>
      <c r="B3" s="123" t="s">
        <v>7</v>
      </c>
      <c r="C3" s="8" t="s">
        <v>4</v>
      </c>
      <c r="D3" s="9"/>
      <c r="E3" s="6" t="s">
        <v>16</v>
      </c>
      <c r="F3" s="11" t="s">
        <v>67</v>
      </c>
      <c r="G3" s="6" t="s">
        <v>16</v>
      </c>
      <c r="H3" s="11" t="s">
        <v>67</v>
      </c>
      <c r="I3" s="6" t="s">
        <v>16</v>
      </c>
      <c r="J3" s="11" t="s">
        <v>67</v>
      </c>
      <c r="K3" s="6" t="s">
        <v>16</v>
      </c>
      <c r="L3" s="11" t="s">
        <v>67</v>
      </c>
      <c r="M3" s="6" t="s">
        <v>16</v>
      </c>
      <c r="N3" s="11" t="s">
        <v>89</v>
      </c>
      <c r="O3" s="6" t="s">
        <v>16</v>
      </c>
      <c r="P3" s="11" t="s">
        <v>97</v>
      </c>
    </row>
    <row r="4" spans="1:16" ht="105" customHeight="1" x14ac:dyDescent="0.35">
      <c r="A4" s="7">
        <f>A3+1</f>
        <v>2</v>
      </c>
      <c r="B4" s="123"/>
      <c r="C4" s="8" t="s">
        <v>3</v>
      </c>
      <c r="D4" s="9"/>
      <c r="E4" s="6" t="s">
        <v>16</v>
      </c>
      <c r="F4" s="11" t="s">
        <v>92</v>
      </c>
      <c r="G4" s="6" t="s">
        <v>16</v>
      </c>
      <c r="H4" s="11" t="s">
        <v>91</v>
      </c>
      <c r="I4" s="6" t="s">
        <v>16</v>
      </c>
      <c r="J4" s="11" t="s">
        <v>92</v>
      </c>
      <c r="K4" s="6" t="s">
        <v>16</v>
      </c>
      <c r="L4" s="11" t="s">
        <v>91</v>
      </c>
      <c r="M4" s="6" t="s">
        <v>16</v>
      </c>
      <c r="N4" s="11" t="s">
        <v>90</v>
      </c>
      <c r="O4" s="6" t="s">
        <v>16</v>
      </c>
      <c r="P4" s="11" t="s">
        <v>96</v>
      </c>
    </row>
    <row r="5" spans="1:16" ht="105.75" customHeight="1" x14ac:dyDescent="0.35">
      <c r="A5" s="7">
        <f t="shared" ref="A5:A26" si="0">A4+1</f>
        <v>3</v>
      </c>
      <c r="B5" s="123"/>
      <c r="C5" s="8" t="s">
        <v>5</v>
      </c>
      <c r="D5" s="9"/>
      <c r="E5" s="6" t="s">
        <v>16</v>
      </c>
      <c r="F5" s="11" t="s">
        <v>93</v>
      </c>
      <c r="G5" s="6" t="s">
        <v>16</v>
      </c>
      <c r="H5" s="11" t="s">
        <v>94</v>
      </c>
      <c r="I5" s="6" t="s">
        <v>16</v>
      </c>
      <c r="J5" s="11" t="s">
        <v>93</v>
      </c>
      <c r="K5" s="6" t="s">
        <v>16</v>
      </c>
      <c r="L5" s="11" t="s">
        <v>94</v>
      </c>
      <c r="M5" s="6" t="s">
        <v>16</v>
      </c>
      <c r="N5" s="11" t="s">
        <v>95</v>
      </c>
      <c r="O5" s="6" t="s">
        <v>16</v>
      </c>
      <c r="P5" s="11" t="s">
        <v>98</v>
      </c>
    </row>
    <row r="6" spans="1:16" ht="120" customHeight="1" x14ac:dyDescent="0.35">
      <c r="A6" s="7">
        <f t="shared" si="0"/>
        <v>4</v>
      </c>
      <c r="B6" s="123"/>
      <c r="C6" s="8" t="s">
        <v>124</v>
      </c>
      <c r="D6" s="40" t="s">
        <v>141</v>
      </c>
      <c r="E6" s="6" t="s">
        <v>16</v>
      </c>
      <c r="F6" s="11" t="s">
        <v>100</v>
      </c>
      <c r="G6" s="6" t="s">
        <v>16</v>
      </c>
      <c r="H6" s="11" t="s">
        <v>100</v>
      </c>
      <c r="I6" s="6" t="s">
        <v>16</v>
      </c>
      <c r="J6" s="11" t="s">
        <v>100</v>
      </c>
      <c r="K6" s="6" t="s">
        <v>16</v>
      </c>
      <c r="L6" s="11" t="s">
        <v>100</v>
      </c>
      <c r="M6" s="20" t="s">
        <v>17</v>
      </c>
      <c r="N6" s="11"/>
      <c r="O6" s="6" t="s">
        <v>17</v>
      </c>
      <c r="P6" s="11"/>
    </row>
    <row r="7" spans="1:16" ht="82.5" customHeight="1" x14ac:dyDescent="0.35">
      <c r="A7" s="7">
        <f t="shared" si="0"/>
        <v>5</v>
      </c>
      <c r="B7" s="123"/>
      <c r="C7" s="8"/>
      <c r="D7" s="40" t="s">
        <v>142</v>
      </c>
      <c r="E7" s="36" t="s">
        <v>16</v>
      </c>
      <c r="F7" s="41" t="s">
        <v>147</v>
      </c>
      <c r="G7" s="36"/>
      <c r="H7" s="41" t="s">
        <v>147</v>
      </c>
      <c r="I7" s="36"/>
      <c r="J7" s="41" t="s">
        <v>147</v>
      </c>
      <c r="K7" s="36"/>
      <c r="L7" s="41" t="s">
        <v>147</v>
      </c>
      <c r="M7" s="20"/>
      <c r="N7" s="11"/>
      <c r="O7" s="36"/>
      <c r="P7" s="11"/>
    </row>
    <row r="8" spans="1:16" ht="106.5" customHeight="1" x14ac:dyDescent="0.35">
      <c r="A8" s="7">
        <f t="shared" si="0"/>
        <v>6</v>
      </c>
      <c r="B8" s="123"/>
      <c r="C8" s="129" t="s">
        <v>144</v>
      </c>
      <c r="D8" s="40" t="s">
        <v>130</v>
      </c>
      <c r="E8" s="6" t="s">
        <v>16</v>
      </c>
      <c r="F8" s="17" t="s">
        <v>62</v>
      </c>
      <c r="G8" s="6" t="s">
        <v>16</v>
      </c>
      <c r="H8" s="17" t="s">
        <v>62</v>
      </c>
      <c r="I8" s="6" t="s">
        <v>16</v>
      </c>
      <c r="J8" s="17" t="s">
        <v>62</v>
      </c>
      <c r="K8" s="6" t="s">
        <v>16</v>
      </c>
      <c r="L8" s="17" t="s">
        <v>62</v>
      </c>
      <c r="M8" s="6" t="s">
        <v>16</v>
      </c>
      <c r="N8" s="11" t="s">
        <v>101</v>
      </c>
      <c r="O8" s="6" t="s">
        <v>16</v>
      </c>
      <c r="P8" s="11" t="s">
        <v>102</v>
      </c>
    </row>
    <row r="9" spans="1:16" ht="81" customHeight="1" x14ac:dyDescent="0.35">
      <c r="A9" s="7">
        <f t="shared" si="0"/>
        <v>7</v>
      </c>
      <c r="B9" s="123"/>
      <c r="C9" s="130"/>
      <c r="D9" s="40" t="s">
        <v>131</v>
      </c>
      <c r="E9" s="36" t="s">
        <v>16</v>
      </c>
      <c r="F9" s="17" t="s">
        <v>143</v>
      </c>
      <c r="G9" s="36" t="s">
        <v>16</v>
      </c>
      <c r="H9" s="17" t="s">
        <v>143</v>
      </c>
      <c r="I9" s="36" t="s">
        <v>16</v>
      </c>
      <c r="J9" s="17" t="s">
        <v>143</v>
      </c>
      <c r="K9" s="36" t="s">
        <v>16</v>
      </c>
      <c r="L9" s="17" t="s">
        <v>143</v>
      </c>
      <c r="M9" s="36" t="s">
        <v>16</v>
      </c>
      <c r="N9" s="17" t="s">
        <v>143</v>
      </c>
      <c r="O9" s="36" t="s">
        <v>17</v>
      </c>
      <c r="P9" s="11"/>
    </row>
    <row r="10" spans="1:16" ht="56.25" customHeight="1" x14ac:dyDescent="0.35">
      <c r="A10" s="7">
        <f t="shared" si="0"/>
        <v>8</v>
      </c>
      <c r="B10" s="123"/>
      <c r="C10" s="8" t="s">
        <v>84</v>
      </c>
      <c r="D10" s="9"/>
      <c r="E10" s="6" t="s">
        <v>16</v>
      </c>
      <c r="F10" s="8" t="s">
        <v>104</v>
      </c>
      <c r="G10" s="6" t="s">
        <v>16</v>
      </c>
      <c r="H10" s="8" t="s">
        <v>104</v>
      </c>
      <c r="I10" s="6" t="s">
        <v>16</v>
      </c>
      <c r="J10" s="8" t="s">
        <v>104</v>
      </c>
      <c r="K10" s="6" t="s">
        <v>16</v>
      </c>
      <c r="L10" s="8" t="s">
        <v>104</v>
      </c>
      <c r="M10" s="6" t="s">
        <v>17</v>
      </c>
      <c r="N10" s="8"/>
      <c r="O10" s="6" t="s">
        <v>17</v>
      </c>
      <c r="P10" s="8"/>
    </row>
    <row r="11" spans="1:16" ht="72" customHeight="1" x14ac:dyDescent="0.35">
      <c r="A11" s="7">
        <f t="shared" si="0"/>
        <v>9</v>
      </c>
      <c r="B11" s="123"/>
      <c r="C11" s="8" t="s">
        <v>140</v>
      </c>
      <c r="D11" s="9"/>
      <c r="E11" s="6" t="s">
        <v>16</v>
      </c>
      <c r="F11" s="11" t="s">
        <v>105</v>
      </c>
      <c r="G11" s="6" t="s">
        <v>16</v>
      </c>
      <c r="H11" s="11" t="s">
        <v>106</v>
      </c>
      <c r="I11" s="6" t="s">
        <v>16</v>
      </c>
      <c r="J11" s="11" t="s">
        <v>105</v>
      </c>
      <c r="K11" s="6" t="s">
        <v>16</v>
      </c>
      <c r="L11" s="11" t="s">
        <v>106</v>
      </c>
      <c r="M11" s="6" t="s">
        <v>16</v>
      </c>
      <c r="N11" s="11" t="s">
        <v>107</v>
      </c>
      <c r="O11" s="6" t="s">
        <v>16</v>
      </c>
      <c r="P11" s="11" t="s">
        <v>108</v>
      </c>
    </row>
    <row r="12" spans="1:16" ht="135" customHeight="1" x14ac:dyDescent="0.35">
      <c r="A12" s="7">
        <f t="shared" si="0"/>
        <v>10</v>
      </c>
      <c r="B12" s="123"/>
      <c r="C12" s="10" t="s">
        <v>145</v>
      </c>
      <c r="D12" s="21"/>
      <c r="E12" s="20" t="s">
        <v>17</v>
      </c>
      <c r="F12" s="8"/>
      <c r="G12" s="20" t="s">
        <v>17</v>
      </c>
      <c r="H12" s="8"/>
      <c r="I12" s="20" t="s">
        <v>17</v>
      </c>
      <c r="J12" s="8"/>
      <c r="K12" s="20" t="s">
        <v>17</v>
      </c>
      <c r="L12" s="8"/>
      <c r="M12" s="22" t="s">
        <v>16</v>
      </c>
      <c r="N12" s="11" t="s">
        <v>99</v>
      </c>
      <c r="O12" s="22" t="s">
        <v>16</v>
      </c>
      <c r="P12" s="11" t="s">
        <v>103</v>
      </c>
    </row>
    <row r="13" spans="1:16" ht="143" x14ac:dyDescent="0.35">
      <c r="A13" s="7">
        <f t="shared" si="0"/>
        <v>11</v>
      </c>
      <c r="B13" s="123"/>
      <c r="C13" s="8" t="s">
        <v>136</v>
      </c>
      <c r="D13" s="9"/>
      <c r="E13" s="20" t="s">
        <v>17</v>
      </c>
      <c r="F13" s="5"/>
      <c r="G13" s="6" t="s">
        <v>16</v>
      </c>
      <c r="H13" s="8" t="s">
        <v>109</v>
      </c>
      <c r="I13" s="20" t="s">
        <v>17</v>
      </c>
      <c r="J13" s="8"/>
      <c r="K13" s="6" t="s">
        <v>16</v>
      </c>
      <c r="L13" s="8" t="s">
        <v>137</v>
      </c>
      <c r="M13" s="20" t="s">
        <v>17</v>
      </c>
      <c r="N13" s="8"/>
      <c r="O13" s="20" t="s">
        <v>17</v>
      </c>
      <c r="P13" s="8"/>
    </row>
    <row r="14" spans="1:16" ht="36" customHeight="1" x14ac:dyDescent="0.35">
      <c r="A14" s="7">
        <f t="shared" si="0"/>
        <v>12</v>
      </c>
      <c r="B14" s="124" t="s">
        <v>8</v>
      </c>
      <c r="C14" s="8" t="s">
        <v>6</v>
      </c>
      <c r="D14" s="9"/>
      <c r="E14" s="6" t="s">
        <v>16</v>
      </c>
      <c r="F14" s="8" t="s">
        <v>110</v>
      </c>
      <c r="G14" s="6" t="s">
        <v>16</v>
      </c>
      <c r="H14" s="8" t="s">
        <v>110</v>
      </c>
      <c r="I14" s="6" t="s">
        <v>16</v>
      </c>
      <c r="J14" s="8" t="s">
        <v>110</v>
      </c>
      <c r="K14" s="6" t="s">
        <v>16</v>
      </c>
      <c r="L14" s="8" t="s">
        <v>110</v>
      </c>
      <c r="M14" s="6" t="s">
        <v>16</v>
      </c>
      <c r="N14" s="8" t="s">
        <v>110</v>
      </c>
      <c r="O14" s="6" t="s">
        <v>16</v>
      </c>
      <c r="P14" s="8" t="s">
        <v>110</v>
      </c>
    </row>
    <row r="15" spans="1:16" ht="44.25" customHeight="1" x14ac:dyDescent="0.35">
      <c r="A15" s="7">
        <f t="shared" si="0"/>
        <v>13</v>
      </c>
      <c r="B15" s="125"/>
      <c r="C15" s="129" t="s">
        <v>86</v>
      </c>
      <c r="D15" s="42" t="s">
        <v>148</v>
      </c>
      <c r="E15" s="6" t="s">
        <v>16</v>
      </c>
      <c r="F15" s="8" t="s">
        <v>111</v>
      </c>
      <c r="G15" s="6" t="s">
        <v>16</v>
      </c>
      <c r="H15" s="8" t="s">
        <v>111</v>
      </c>
      <c r="I15" s="6" t="s">
        <v>16</v>
      </c>
      <c r="J15" s="8" t="s">
        <v>111</v>
      </c>
      <c r="K15" s="6" t="s">
        <v>16</v>
      </c>
      <c r="L15" s="8" t="s">
        <v>111</v>
      </c>
      <c r="M15" s="6" t="s">
        <v>16</v>
      </c>
      <c r="N15" s="8" t="s">
        <v>112</v>
      </c>
      <c r="O15" s="20" t="s">
        <v>17</v>
      </c>
      <c r="P15" s="8"/>
    </row>
    <row r="16" spans="1:16" ht="44.25" customHeight="1" x14ac:dyDescent="0.35">
      <c r="A16" s="7">
        <f t="shared" si="0"/>
        <v>14</v>
      </c>
      <c r="B16" s="125"/>
      <c r="C16" s="130"/>
      <c r="D16" s="40" t="s">
        <v>149</v>
      </c>
      <c r="E16" s="36" t="s">
        <v>16</v>
      </c>
      <c r="F16" s="8" t="s">
        <v>138</v>
      </c>
      <c r="G16" s="36" t="s">
        <v>16</v>
      </c>
      <c r="H16" s="8" t="s">
        <v>138</v>
      </c>
      <c r="I16" s="36" t="s">
        <v>16</v>
      </c>
      <c r="J16" s="8" t="s">
        <v>138</v>
      </c>
      <c r="K16" s="36" t="s">
        <v>16</v>
      </c>
      <c r="L16" s="8" t="s">
        <v>138</v>
      </c>
      <c r="M16" s="36" t="s">
        <v>16</v>
      </c>
      <c r="N16" s="8" t="s">
        <v>138</v>
      </c>
      <c r="O16" s="20"/>
      <c r="P16" s="8"/>
    </row>
    <row r="17" spans="1:16" ht="113.25" customHeight="1" x14ac:dyDescent="0.35">
      <c r="A17" s="7">
        <f t="shared" si="0"/>
        <v>15</v>
      </c>
      <c r="B17" s="126"/>
      <c r="C17" s="19" t="s">
        <v>18</v>
      </c>
      <c r="D17" s="9"/>
      <c r="E17" s="20" t="s">
        <v>17</v>
      </c>
      <c r="F17" s="8"/>
      <c r="G17" s="20" t="s">
        <v>17</v>
      </c>
      <c r="H17" s="8"/>
      <c r="I17" s="20" t="s">
        <v>17</v>
      </c>
      <c r="J17" s="8"/>
      <c r="K17" s="20" t="s">
        <v>17</v>
      </c>
      <c r="L17" s="8"/>
      <c r="M17" s="6" t="s">
        <v>16</v>
      </c>
      <c r="N17" s="11" t="s">
        <v>113</v>
      </c>
      <c r="O17" s="6" t="s">
        <v>16</v>
      </c>
      <c r="P17" s="8" t="s">
        <v>114</v>
      </c>
    </row>
    <row r="18" spans="1:16" ht="208" x14ac:dyDescent="0.35">
      <c r="A18" s="7">
        <f t="shared" si="0"/>
        <v>16</v>
      </c>
      <c r="B18" s="127" t="s">
        <v>9</v>
      </c>
      <c r="C18" s="128" t="s">
        <v>10</v>
      </c>
      <c r="D18" s="12" t="s">
        <v>12</v>
      </c>
      <c r="E18" s="6" t="s">
        <v>16</v>
      </c>
      <c r="F18" s="17" t="s">
        <v>60</v>
      </c>
      <c r="G18" s="6" t="s">
        <v>16</v>
      </c>
      <c r="H18" s="17" t="s">
        <v>60</v>
      </c>
      <c r="I18" s="6" t="s">
        <v>16</v>
      </c>
      <c r="J18" s="17" t="s">
        <v>60</v>
      </c>
      <c r="K18" s="6" t="s">
        <v>16</v>
      </c>
      <c r="L18" s="17" t="s">
        <v>60</v>
      </c>
      <c r="M18" s="6" t="s">
        <v>16</v>
      </c>
      <c r="N18" s="17" t="s">
        <v>60</v>
      </c>
      <c r="O18" s="6" t="s">
        <v>16</v>
      </c>
      <c r="P18" s="17" t="s">
        <v>60</v>
      </c>
    </row>
    <row r="19" spans="1:16" ht="104" x14ac:dyDescent="0.35">
      <c r="A19" s="7">
        <f t="shared" si="0"/>
        <v>17</v>
      </c>
      <c r="B19" s="127"/>
      <c r="C19" s="128"/>
      <c r="D19" s="12" t="s">
        <v>11</v>
      </c>
      <c r="E19" s="6" t="s">
        <v>16</v>
      </c>
      <c r="F19" s="17" t="s">
        <v>115</v>
      </c>
      <c r="G19" s="6" t="s">
        <v>16</v>
      </c>
      <c r="H19" s="17" t="s">
        <v>115</v>
      </c>
      <c r="I19" s="6" t="s">
        <v>16</v>
      </c>
      <c r="J19" s="17" t="s">
        <v>115</v>
      </c>
      <c r="K19" s="6" t="s">
        <v>16</v>
      </c>
      <c r="L19" s="17" t="s">
        <v>115</v>
      </c>
      <c r="M19" s="6" t="s">
        <v>16</v>
      </c>
      <c r="N19" s="17" t="s">
        <v>115</v>
      </c>
      <c r="O19" s="6" t="s">
        <v>16</v>
      </c>
      <c r="P19" s="17" t="s">
        <v>115</v>
      </c>
    </row>
    <row r="20" spans="1:16" ht="182" x14ac:dyDescent="0.35">
      <c r="A20" s="7">
        <f t="shared" si="0"/>
        <v>18</v>
      </c>
      <c r="B20" s="127"/>
      <c r="C20" s="129" t="s">
        <v>26</v>
      </c>
      <c r="D20" s="12" t="s">
        <v>87</v>
      </c>
      <c r="E20" s="6" t="s">
        <v>16</v>
      </c>
      <c r="F20" s="11" t="s">
        <v>117</v>
      </c>
      <c r="G20" s="6" t="s">
        <v>16</v>
      </c>
      <c r="H20" s="11" t="s">
        <v>117</v>
      </c>
      <c r="I20" s="6" t="s">
        <v>16</v>
      </c>
      <c r="J20" s="17" t="s">
        <v>116</v>
      </c>
      <c r="K20" s="6" t="s">
        <v>16</v>
      </c>
      <c r="L20" s="17" t="s">
        <v>116</v>
      </c>
      <c r="M20" s="6" t="s">
        <v>16</v>
      </c>
      <c r="N20" s="17" t="s">
        <v>116</v>
      </c>
      <c r="O20" s="6" t="s">
        <v>16</v>
      </c>
      <c r="P20" s="17" t="s">
        <v>116</v>
      </c>
    </row>
    <row r="21" spans="1:16" ht="91" x14ac:dyDescent="0.35">
      <c r="A21" s="7">
        <f t="shared" si="0"/>
        <v>19</v>
      </c>
      <c r="B21" s="127"/>
      <c r="C21" s="130"/>
      <c r="D21" s="10" t="s">
        <v>27</v>
      </c>
      <c r="E21" s="20" t="s">
        <v>17</v>
      </c>
      <c r="F21" s="8"/>
      <c r="G21" s="20" t="s">
        <v>17</v>
      </c>
      <c r="H21" s="8"/>
      <c r="I21" s="20" t="s">
        <v>17</v>
      </c>
      <c r="J21" s="8"/>
      <c r="K21" s="20" t="s">
        <v>17</v>
      </c>
      <c r="L21" s="8"/>
      <c r="M21" s="20" t="s">
        <v>17</v>
      </c>
      <c r="N21" s="8"/>
      <c r="O21" s="6" t="s">
        <v>16</v>
      </c>
      <c r="P21" s="8" t="s">
        <v>118</v>
      </c>
    </row>
    <row r="22" spans="1:16" ht="53.25" customHeight="1" x14ac:dyDescent="0.35">
      <c r="A22" s="7">
        <f t="shared" si="0"/>
        <v>20</v>
      </c>
      <c r="B22" s="127"/>
      <c r="C22" s="129" t="s">
        <v>146</v>
      </c>
      <c r="D22" s="12" t="s">
        <v>13</v>
      </c>
      <c r="E22" s="6" t="s">
        <v>16</v>
      </c>
      <c r="F22" s="17" t="s">
        <v>119</v>
      </c>
      <c r="G22" s="6" t="s">
        <v>16</v>
      </c>
      <c r="H22" s="17" t="s">
        <v>119</v>
      </c>
      <c r="I22" s="6" t="s">
        <v>16</v>
      </c>
      <c r="J22" s="17" t="s">
        <v>119</v>
      </c>
      <c r="K22" s="6" t="s">
        <v>16</v>
      </c>
      <c r="L22" s="17" t="s">
        <v>119</v>
      </c>
      <c r="M22" s="6" t="s">
        <v>16</v>
      </c>
      <c r="N22" s="17" t="s">
        <v>119</v>
      </c>
      <c r="O22" s="6" t="s">
        <v>16</v>
      </c>
      <c r="P22" s="17" t="s">
        <v>119</v>
      </c>
    </row>
    <row r="23" spans="1:16" ht="55.5" customHeight="1" x14ac:dyDescent="0.35">
      <c r="A23" s="7">
        <f t="shared" si="0"/>
        <v>21</v>
      </c>
      <c r="B23" s="127"/>
      <c r="C23" s="131"/>
      <c r="D23" s="19" t="s">
        <v>19</v>
      </c>
      <c r="E23" s="20" t="s">
        <v>17</v>
      </c>
      <c r="F23" s="8"/>
      <c r="G23" s="20" t="s">
        <v>17</v>
      </c>
      <c r="H23" s="8"/>
      <c r="I23" s="20" t="s">
        <v>17</v>
      </c>
      <c r="J23" s="8"/>
      <c r="K23" s="20" t="s">
        <v>17</v>
      </c>
      <c r="L23" s="8"/>
      <c r="M23" s="6" t="s">
        <v>16</v>
      </c>
      <c r="N23" s="17" t="s">
        <v>61</v>
      </c>
      <c r="O23" s="6" t="s">
        <v>16</v>
      </c>
      <c r="P23" s="17" t="s">
        <v>61</v>
      </c>
    </row>
    <row r="24" spans="1:16" ht="94.5" customHeight="1" x14ac:dyDescent="0.35">
      <c r="A24" s="7">
        <f t="shared" si="0"/>
        <v>22</v>
      </c>
      <c r="B24" s="127"/>
      <c r="C24" s="131"/>
      <c r="D24" s="12" t="s">
        <v>88</v>
      </c>
      <c r="E24" s="6" t="s">
        <v>16</v>
      </c>
      <c r="F24" s="11" t="s">
        <v>120</v>
      </c>
      <c r="G24" s="6" t="s">
        <v>16</v>
      </c>
      <c r="H24" s="11" t="s">
        <v>120</v>
      </c>
      <c r="I24" s="18" t="s">
        <v>16</v>
      </c>
      <c r="J24" s="11" t="s">
        <v>120</v>
      </c>
      <c r="K24" s="18" t="s">
        <v>16</v>
      </c>
      <c r="L24" s="11" t="s">
        <v>120</v>
      </c>
      <c r="M24" s="18" t="s">
        <v>16</v>
      </c>
      <c r="N24" s="11" t="s">
        <v>121</v>
      </c>
      <c r="O24" s="18" t="s">
        <v>16</v>
      </c>
      <c r="P24" s="11" t="s">
        <v>122</v>
      </c>
    </row>
    <row r="25" spans="1:16" ht="26" x14ac:dyDescent="0.35">
      <c r="A25" s="7">
        <f t="shared" si="0"/>
        <v>23</v>
      </c>
      <c r="B25" s="127"/>
      <c r="C25" s="130"/>
      <c r="D25" s="13" t="s">
        <v>85</v>
      </c>
      <c r="E25" s="20" t="s">
        <v>17</v>
      </c>
      <c r="F25" s="8"/>
      <c r="G25" s="20" t="s">
        <v>17</v>
      </c>
      <c r="H25" s="8"/>
      <c r="I25" s="20" t="s">
        <v>17</v>
      </c>
      <c r="J25" s="8"/>
      <c r="K25" s="20" t="s">
        <v>17</v>
      </c>
      <c r="L25" s="8"/>
      <c r="M25" s="20" t="s">
        <v>17</v>
      </c>
      <c r="N25" s="17" t="s">
        <v>123</v>
      </c>
      <c r="O25" s="6" t="s">
        <v>16</v>
      </c>
      <c r="P25" s="8"/>
    </row>
    <row r="26" spans="1:16" ht="26" x14ac:dyDescent="0.35">
      <c r="A26" s="7">
        <f t="shared" si="0"/>
        <v>24</v>
      </c>
      <c r="B26" s="127"/>
      <c r="C26" s="8" t="s">
        <v>14</v>
      </c>
      <c r="D26" s="12"/>
      <c r="E26" s="6" t="s">
        <v>16</v>
      </c>
      <c r="F26" s="17" t="s">
        <v>58</v>
      </c>
      <c r="G26" s="6" t="s">
        <v>16</v>
      </c>
      <c r="H26" s="17" t="s">
        <v>58</v>
      </c>
      <c r="I26" s="6" t="s">
        <v>16</v>
      </c>
      <c r="J26" s="17" t="s">
        <v>58</v>
      </c>
      <c r="K26" s="6" t="s">
        <v>16</v>
      </c>
      <c r="L26" s="17" t="s">
        <v>58</v>
      </c>
      <c r="M26" s="6" t="s">
        <v>16</v>
      </c>
      <c r="N26" s="17" t="s">
        <v>58</v>
      </c>
      <c r="O26" s="6" t="s">
        <v>16</v>
      </c>
      <c r="P26" s="17" t="s">
        <v>58</v>
      </c>
    </row>
  </sheetData>
  <mergeCells count="18">
    <mergeCell ref="M1:N1"/>
    <mergeCell ref="O1:P1"/>
    <mergeCell ref="B3:B13"/>
    <mergeCell ref="B14:B17"/>
    <mergeCell ref="B18:B26"/>
    <mergeCell ref="C18:C19"/>
    <mergeCell ref="C20:C21"/>
    <mergeCell ref="C22:C25"/>
    <mergeCell ref="K1:L1"/>
    <mergeCell ref="E1:F1"/>
    <mergeCell ref="I1:J1"/>
    <mergeCell ref="C8:C9"/>
    <mergeCell ref="C15:C16"/>
    <mergeCell ref="A1:A2"/>
    <mergeCell ref="B1:B2"/>
    <mergeCell ref="C1:C2"/>
    <mergeCell ref="D1:D2"/>
    <mergeCell ref="G1:H1"/>
  </mergeCells>
  <conditionalFormatting sqref="B3 G2:H2 B1:D1 K2:L2 K13:K15 I13:I15 E13:E26 O13:O26 M13:M15 G13:G15 G3:G8 K3:K8 M3:M8 O3:O11 E3:E11 I3:I8 D9:D10 I10:I11 M10:M11 K10 G10:G11 G17:G26 M17:M26 I17:I26 K17:K26">
    <cfRule type="cellIs" dxfId="42" priority="23" operator="equal">
      <formula>"Tidak dinilai"</formula>
    </cfRule>
  </conditionalFormatting>
  <conditionalFormatting sqref="D4">
    <cfRule type="cellIs" dxfId="41" priority="21" operator="equal">
      <formula>"Tidak dinilai"</formula>
    </cfRule>
  </conditionalFormatting>
  <conditionalFormatting sqref="D3">
    <cfRule type="cellIs" dxfId="40" priority="22" operator="equal">
      <formula>"Tidak dinilai"</formula>
    </cfRule>
  </conditionalFormatting>
  <conditionalFormatting sqref="D14 D16:D17">
    <cfRule type="cellIs" dxfId="39" priority="16" operator="equal">
      <formula>"Tidak dinilai"</formula>
    </cfRule>
  </conditionalFormatting>
  <conditionalFormatting sqref="D5">
    <cfRule type="cellIs" dxfId="38" priority="20" operator="equal">
      <formula>"Tidak dinilai"</formula>
    </cfRule>
  </conditionalFormatting>
  <conditionalFormatting sqref="D11">
    <cfRule type="cellIs" dxfId="37" priority="18" operator="equal">
      <formula>"Tidak dinilai"</formula>
    </cfRule>
  </conditionalFormatting>
  <conditionalFormatting sqref="D13">
    <cfRule type="cellIs" dxfId="36" priority="17" operator="equal">
      <formula>"Tidak dinilai"</formula>
    </cfRule>
  </conditionalFormatting>
  <conditionalFormatting sqref="A1">
    <cfRule type="cellIs" dxfId="35" priority="15" operator="equal">
      <formula>"Tidak dinilai"</formula>
    </cfRule>
  </conditionalFormatting>
  <conditionalFormatting sqref="N2">
    <cfRule type="cellIs" dxfId="34" priority="14" operator="equal">
      <formula>"Tidak dinilai"</formula>
    </cfRule>
  </conditionalFormatting>
  <conditionalFormatting sqref="M2">
    <cfRule type="cellIs" dxfId="33" priority="13" operator="equal">
      <formula>"Tidak dinilai"</formula>
    </cfRule>
  </conditionalFormatting>
  <conditionalFormatting sqref="P2">
    <cfRule type="cellIs" dxfId="32" priority="12" operator="equal">
      <formula>"Tidak dinilai"</formula>
    </cfRule>
  </conditionalFormatting>
  <conditionalFormatting sqref="O2">
    <cfRule type="cellIs" dxfId="31" priority="11" operator="equal">
      <formula>"Tidak dinilai"</formula>
    </cfRule>
  </conditionalFormatting>
  <conditionalFormatting sqref="E2:F2">
    <cfRule type="cellIs" dxfId="30" priority="10" operator="equal">
      <formula>"Tidak dinilai"</formula>
    </cfRule>
  </conditionalFormatting>
  <conditionalFormatting sqref="I2:J2">
    <cfRule type="cellIs" dxfId="29" priority="9" operator="equal">
      <formula>"Tidak dinilai"</formula>
    </cfRule>
  </conditionalFormatting>
  <conditionalFormatting sqref="K11">
    <cfRule type="cellIs" dxfId="28" priority="8" operator="equal">
      <formula>"Tidak dinilai"</formula>
    </cfRule>
  </conditionalFormatting>
  <conditionalFormatting sqref="G12 K12 M12 O12 E12 I12">
    <cfRule type="cellIs" dxfId="27" priority="7" operator="equal">
      <formula>"Tidak dinilai"</formula>
    </cfRule>
  </conditionalFormatting>
  <conditionalFormatting sqref="D12">
    <cfRule type="cellIs" dxfId="26" priority="6" operator="equal">
      <formula>"Tidak dinilai"</formula>
    </cfRule>
  </conditionalFormatting>
  <conditionalFormatting sqref="D8">
    <cfRule type="cellIs" dxfId="25" priority="5" operator="equal">
      <formula>"Tidak dinilai"</formula>
    </cfRule>
  </conditionalFormatting>
  <conditionalFormatting sqref="D6:D7">
    <cfRule type="cellIs" dxfId="24" priority="4" operator="equal">
      <formula>"Tidak dinilai"</formula>
    </cfRule>
  </conditionalFormatting>
  <conditionalFormatting sqref="G9 I9 K9 M9">
    <cfRule type="cellIs" dxfId="23" priority="3" operator="equal">
      <formula>"Tidak dinilai"</formula>
    </cfRule>
  </conditionalFormatting>
  <conditionalFormatting sqref="D15">
    <cfRule type="cellIs" dxfId="22" priority="2" operator="equal">
      <formula>"Tidak dinilai"</formula>
    </cfRule>
  </conditionalFormatting>
  <conditionalFormatting sqref="G16 I16 K16 M16">
    <cfRule type="cellIs" dxfId="21"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abSelected="1" zoomScale="265" zoomScaleNormal="265" workbookViewId="0"/>
  </sheetViews>
  <sheetFormatPr defaultColWidth="8.90625" defaultRowHeight="15.5" x14ac:dyDescent="0.35"/>
  <cols>
    <col min="1" max="1" width="9.453125" style="43" customWidth="1"/>
    <col min="2" max="2" width="18.08984375" style="53" customWidth="1"/>
    <col min="3" max="3" width="28" style="54" customWidth="1"/>
    <col min="4" max="4" width="14.54296875" style="55" customWidth="1"/>
    <col min="5" max="5" width="9.36328125" style="44" customWidth="1"/>
    <col min="6" max="6" width="33.90625" style="44" customWidth="1"/>
    <col min="7" max="7" width="30.90625" style="37" customWidth="1"/>
    <col min="8" max="11" width="29.54296875" style="37" customWidth="1"/>
    <col min="12" max="16384" width="8.90625" style="37"/>
  </cols>
  <sheetData>
    <row r="1" spans="1:11" x14ac:dyDescent="0.35">
      <c r="A1" s="198" t="s">
        <v>234</v>
      </c>
    </row>
    <row r="3" spans="1:11" ht="29.15" customHeight="1" x14ac:dyDescent="0.35">
      <c r="A3" s="139" t="s">
        <v>15</v>
      </c>
      <c r="B3" s="140" t="s">
        <v>2</v>
      </c>
      <c r="C3" s="142" t="s">
        <v>0</v>
      </c>
      <c r="D3" s="140" t="s">
        <v>20</v>
      </c>
      <c r="E3" s="143" t="s">
        <v>152</v>
      </c>
      <c r="F3" s="143"/>
      <c r="G3" s="132" t="s">
        <v>126</v>
      </c>
      <c r="H3" s="133"/>
      <c r="I3" s="133"/>
      <c r="J3" s="133"/>
      <c r="K3" s="133"/>
    </row>
    <row r="4" spans="1:11" x14ac:dyDescent="0.35">
      <c r="A4" s="139"/>
      <c r="B4" s="141"/>
      <c r="C4" s="142"/>
      <c r="D4" s="140"/>
      <c r="E4" s="49" t="s">
        <v>21</v>
      </c>
      <c r="F4" s="49" t="s">
        <v>1</v>
      </c>
      <c r="G4" s="58">
        <v>4</v>
      </c>
      <c r="H4" s="58">
        <v>3</v>
      </c>
      <c r="I4" s="58">
        <v>2</v>
      </c>
      <c r="J4" s="58">
        <v>1</v>
      </c>
      <c r="K4" s="58">
        <v>0</v>
      </c>
    </row>
    <row r="5" spans="1:11" ht="111" customHeight="1" x14ac:dyDescent="0.35">
      <c r="A5" s="62">
        <v>1</v>
      </c>
      <c r="B5" s="73" t="s">
        <v>7</v>
      </c>
      <c r="C5" s="63" t="s">
        <v>153</v>
      </c>
      <c r="D5" s="51"/>
      <c r="E5" s="59" t="s">
        <v>16</v>
      </c>
      <c r="F5" s="103" t="s">
        <v>67</v>
      </c>
      <c r="G5" s="104" t="s">
        <v>165</v>
      </c>
      <c r="H5" s="104" t="s">
        <v>166</v>
      </c>
      <c r="I5" s="104" t="s">
        <v>167</v>
      </c>
      <c r="J5" s="104" t="s">
        <v>168</v>
      </c>
      <c r="K5" s="104" t="s">
        <v>169</v>
      </c>
    </row>
    <row r="6" spans="1:11" ht="147" customHeight="1" x14ac:dyDescent="0.35">
      <c r="A6" s="62">
        <f>A5+1</f>
        <v>2</v>
      </c>
      <c r="B6" s="70"/>
      <c r="C6" s="63" t="s">
        <v>3</v>
      </c>
      <c r="D6" s="51"/>
      <c r="E6" s="59" t="s">
        <v>16</v>
      </c>
      <c r="F6" s="103" t="s">
        <v>229</v>
      </c>
      <c r="G6" s="105" t="s">
        <v>170</v>
      </c>
      <c r="H6" s="105" t="s">
        <v>171</v>
      </c>
      <c r="I6" s="105" t="s">
        <v>172</v>
      </c>
      <c r="J6" s="105" t="s">
        <v>68</v>
      </c>
      <c r="K6" s="105" t="s">
        <v>69</v>
      </c>
    </row>
    <row r="7" spans="1:11" ht="267.75" customHeight="1" x14ac:dyDescent="0.35">
      <c r="A7" s="62">
        <f t="shared" ref="A7:A21" si="0">A6+1</f>
        <v>3</v>
      </c>
      <c r="B7" s="70"/>
      <c r="C7" s="63" t="s">
        <v>5</v>
      </c>
      <c r="D7" s="51"/>
      <c r="E7" s="59" t="s">
        <v>16</v>
      </c>
      <c r="F7" s="103" t="s">
        <v>173</v>
      </c>
      <c r="G7" s="105" t="s">
        <v>174</v>
      </c>
      <c r="H7" s="105" t="s">
        <v>175</v>
      </c>
      <c r="I7" s="105" t="s">
        <v>176</v>
      </c>
      <c r="J7" s="105" t="s">
        <v>177</v>
      </c>
      <c r="K7" s="105" t="s">
        <v>230</v>
      </c>
    </row>
    <row r="8" spans="1:11" ht="139.5" x14ac:dyDescent="0.35">
      <c r="A8" s="62">
        <f t="shared" si="0"/>
        <v>4</v>
      </c>
      <c r="B8" s="70"/>
      <c r="C8" s="63" t="s">
        <v>154</v>
      </c>
      <c r="D8" s="38" t="s">
        <v>155</v>
      </c>
      <c r="E8" s="59" t="s">
        <v>16</v>
      </c>
      <c r="F8" s="103" t="s">
        <v>178</v>
      </c>
      <c r="G8" s="105" t="s">
        <v>28</v>
      </c>
      <c r="H8" s="105" t="s">
        <v>34</v>
      </c>
      <c r="I8" s="105" t="s">
        <v>35</v>
      </c>
      <c r="J8" s="105" t="s">
        <v>36</v>
      </c>
      <c r="K8" s="105" t="s">
        <v>70</v>
      </c>
    </row>
    <row r="9" spans="1:11" ht="32.25" customHeight="1" x14ac:dyDescent="0.35">
      <c r="A9" s="144">
        <f t="shared" si="0"/>
        <v>5</v>
      </c>
      <c r="B9" s="70"/>
      <c r="C9" s="150"/>
      <c r="D9" s="152" t="s">
        <v>156</v>
      </c>
      <c r="E9" s="154" t="s">
        <v>16</v>
      </c>
      <c r="F9" s="156" t="s">
        <v>179</v>
      </c>
      <c r="G9" s="106" t="s">
        <v>150</v>
      </c>
      <c r="H9" s="134" t="s">
        <v>132</v>
      </c>
      <c r="I9" s="135"/>
      <c r="J9" s="135"/>
      <c r="K9" s="136"/>
    </row>
    <row r="10" spans="1:11" ht="78.900000000000006" customHeight="1" x14ac:dyDescent="0.35">
      <c r="A10" s="146"/>
      <c r="B10" s="70"/>
      <c r="C10" s="151"/>
      <c r="D10" s="153"/>
      <c r="E10" s="155"/>
      <c r="F10" s="157"/>
      <c r="G10" s="134" t="s">
        <v>180</v>
      </c>
      <c r="H10" s="137"/>
      <c r="I10" s="137"/>
      <c r="J10" s="137"/>
      <c r="K10" s="138"/>
    </row>
    <row r="11" spans="1:11" ht="170.5" x14ac:dyDescent="0.35">
      <c r="A11" s="62">
        <f>A9+1</f>
        <v>6</v>
      </c>
      <c r="B11" s="70"/>
      <c r="C11" s="63" t="s">
        <v>157</v>
      </c>
      <c r="D11" s="51"/>
      <c r="E11" s="59" t="s">
        <v>16</v>
      </c>
      <c r="F11" s="103" t="s">
        <v>181</v>
      </c>
      <c r="G11" s="103" t="s">
        <v>182</v>
      </c>
      <c r="H11" s="103" t="s">
        <v>183</v>
      </c>
      <c r="I11" s="103" t="s">
        <v>184</v>
      </c>
      <c r="J11" s="104" t="s">
        <v>185</v>
      </c>
      <c r="K11" s="104" t="s">
        <v>186</v>
      </c>
    </row>
    <row r="12" spans="1:11" ht="387.5" x14ac:dyDescent="0.35">
      <c r="A12" s="62">
        <f t="shared" si="0"/>
        <v>7</v>
      </c>
      <c r="B12" s="70"/>
      <c r="C12" s="63" t="s">
        <v>158</v>
      </c>
      <c r="D12" s="51"/>
      <c r="E12" s="59" t="s">
        <v>16</v>
      </c>
      <c r="F12" s="103" t="s">
        <v>128</v>
      </c>
      <c r="G12" s="103" t="s">
        <v>59</v>
      </c>
      <c r="H12" s="103" t="s">
        <v>133</v>
      </c>
      <c r="I12" s="104" t="s">
        <v>134</v>
      </c>
      <c r="J12" s="104" t="s">
        <v>135</v>
      </c>
      <c r="K12" s="104" t="s">
        <v>135</v>
      </c>
    </row>
    <row r="13" spans="1:11" ht="272.25" customHeight="1" x14ac:dyDescent="0.35">
      <c r="A13" s="62">
        <f>A12+1</f>
        <v>8</v>
      </c>
      <c r="B13" s="73" t="s">
        <v>159</v>
      </c>
      <c r="C13" s="64" t="s">
        <v>151</v>
      </c>
      <c r="D13" s="51"/>
      <c r="E13" s="49" t="s">
        <v>16</v>
      </c>
      <c r="F13" s="107" t="s">
        <v>231</v>
      </c>
      <c r="G13" s="103" t="s">
        <v>187</v>
      </c>
      <c r="H13" s="160" t="s">
        <v>189</v>
      </c>
      <c r="I13" s="161"/>
      <c r="J13" s="134" t="s">
        <v>190</v>
      </c>
      <c r="K13" s="136"/>
    </row>
    <row r="14" spans="1:11" ht="272.25" customHeight="1" x14ac:dyDescent="0.35">
      <c r="A14" s="62"/>
      <c r="B14" s="70"/>
      <c r="C14" s="66"/>
      <c r="D14" s="51"/>
      <c r="E14" s="49"/>
      <c r="F14" s="108" t="s">
        <v>232</v>
      </c>
      <c r="G14" s="103" t="s">
        <v>188</v>
      </c>
      <c r="H14" s="160" t="s">
        <v>189</v>
      </c>
      <c r="I14" s="161"/>
      <c r="J14" s="134" t="s">
        <v>190</v>
      </c>
      <c r="K14" s="136"/>
    </row>
    <row r="15" spans="1:11" ht="103.5" customHeight="1" x14ac:dyDescent="0.35">
      <c r="A15" s="62"/>
      <c r="B15" s="71"/>
      <c r="C15" s="61" t="s">
        <v>160</v>
      </c>
      <c r="D15" s="78"/>
      <c r="E15" s="49"/>
      <c r="F15" s="109" t="s">
        <v>220</v>
      </c>
      <c r="G15" s="103" t="s">
        <v>191</v>
      </c>
      <c r="H15" s="158" t="s">
        <v>192</v>
      </c>
      <c r="I15" s="159"/>
      <c r="J15" s="159"/>
      <c r="K15" s="110" t="s">
        <v>193</v>
      </c>
    </row>
    <row r="16" spans="1:11" ht="103.5" customHeight="1" x14ac:dyDescent="0.35">
      <c r="A16" s="62"/>
      <c r="B16" s="72"/>
      <c r="C16" s="65"/>
      <c r="D16" s="51"/>
      <c r="E16" s="49"/>
      <c r="F16" s="103" t="s">
        <v>221</v>
      </c>
      <c r="G16" s="111">
        <v>4.5138888888888888E-2</v>
      </c>
      <c r="H16" s="112" t="s">
        <v>222</v>
      </c>
      <c r="I16" s="112" t="s">
        <v>223</v>
      </c>
      <c r="J16" s="112" t="s">
        <v>224</v>
      </c>
      <c r="K16" s="113" t="s">
        <v>225</v>
      </c>
    </row>
    <row r="17" spans="1:11" ht="186" x14ac:dyDescent="0.35">
      <c r="A17" s="62"/>
      <c r="B17" s="72"/>
      <c r="C17" s="63" t="s">
        <v>161</v>
      </c>
      <c r="D17" s="51"/>
      <c r="E17" s="49"/>
      <c r="F17" s="109" t="s">
        <v>194</v>
      </c>
      <c r="G17" s="103" t="s">
        <v>195</v>
      </c>
      <c r="H17" s="103" t="s">
        <v>196</v>
      </c>
      <c r="I17" s="114" t="s">
        <v>197</v>
      </c>
      <c r="J17" s="114" t="s">
        <v>233</v>
      </c>
      <c r="K17" s="114" t="s">
        <v>198</v>
      </c>
    </row>
    <row r="18" spans="1:11" ht="225.75" customHeight="1" x14ac:dyDescent="0.35">
      <c r="A18" s="62">
        <f>A13+1</f>
        <v>9</v>
      </c>
      <c r="B18" s="73" t="s">
        <v>219</v>
      </c>
      <c r="C18" s="64" t="s">
        <v>10</v>
      </c>
      <c r="D18" s="39" t="s">
        <v>12</v>
      </c>
      <c r="E18" s="49" t="s">
        <v>16</v>
      </c>
      <c r="F18" s="103" t="s">
        <v>217</v>
      </c>
      <c r="G18" s="104" t="s">
        <v>66</v>
      </c>
      <c r="H18" s="114" t="s">
        <v>65</v>
      </c>
      <c r="I18" s="114" t="s">
        <v>64</v>
      </c>
      <c r="J18" s="114" t="s">
        <v>63</v>
      </c>
      <c r="K18" s="114" t="s">
        <v>76</v>
      </c>
    </row>
    <row r="19" spans="1:11" ht="142.5" customHeight="1" x14ac:dyDescent="0.35">
      <c r="A19" s="62">
        <f t="shared" si="0"/>
        <v>10</v>
      </c>
      <c r="B19" s="70"/>
      <c r="C19" s="66"/>
      <c r="D19" s="60" t="s">
        <v>11</v>
      </c>
      <c r="E19" s="49" t="s">
        <v>16</v>
      </c>
      <c r="F19" s="103" t="s">
        <v>127</v>
      </c>
      <c r="G19" s="112" t="s">
        <v>29</v>
      </c>
      <c r="H19" s="112" t="s">
        <v>30</v>
      </c>
      <c r="I19" s="112" t="s">
        <v>31</v>
      </c>
      <c r="J19" s="112" t="s">
        <v>32</v>
      </c>
      <c r="K19" s="112" t="s">
        <v>77</v>
      </c>
    </row>
    <row r="20" spans="1:11" ht="201.5" x14ac:dyDescent="0.35">
      <c r="A20" s="62">
        <f t="shared" si="0"/>
        <v>11</v>
      </c>
      <c r="B20" s="70"/>
      <c r="C20" s="67" t="s">
        <v>26</v>
      </c>
      <c r="D20" s="39" t="s">
        <v>129</v>
      </c>
      <c r="E20" s="49" t="s">
        <v>16</v>
      </c>
      <c r="F20" s="103" t="s">
        <v>139</v>
      </c>
      <c r="G20" s="103" t="s">
        <v>71</v>
      </c>
      <c r="H20" s="103" t="s">
        <v>72</v>
      </c>
      <c r="I20" s="103" t="s">
        <v>73</v>
      </c>
      <c r="J20" s="103" t="s">
        <v>74</v>
      </c>
      <c r="K20" s="103" t="s">
        <v>75</v>
      </c>
    </row>
    <row r="21" spans="1:11" ht="36" customHeight="1" x14ac:dyDescent="0.35">
      <c r="A21" s="144">
        <f t="shared" si="0"/>
        <v>12</v>
      </c>
      <c r="B21" s="70"/>
      <c r="C21" s="68" t="s">
        <v>125</v>
      </c>
      <c r="D21" s="56" t="s">
        <v>13</v>
      </c>
      <c r="E21" s="147" t="s">
        <v>16</v>
      </c>
      <c r="F21" s="103" t="s">
        <v>119</v>
      </c>
      <c r="G21" s="134" t="s">
        <v>37</v>
      </c>
      <c r="H21" s="135"/>
      <c r="I21" s="135"/>
      <c r="J21" s="135"/>
      <c r="K21" s="136"/>
    </row>
    <row r="22" spans="1:11" ht="53.25" customHeight="1" x14ac:dyDescent="0.35">
      <c r="A22" s="145"/>
      <c r="B22" s="70"/>
      <c r="C22" s="67"/>
      <c r="D22" s="52"/>
      <c r="E22" s="148"/>
      <c r="F22" s="103" t="s">
        <v>38</v>
      </c>
      <c r="G22" s="103" t="s">
        <v>39</v>
      </c>
      <c r="H22" s="103" t="s">
        <v>40</v>
      </c>
      <c r="I22" s="103" t="s">
        <v>41</v>
      </c>
      <c r="J22" s="103" t="s">
        <v>42</v>
      </c>
      <c r="K22" s="103" t="s">
        <v>33</v>
      </c>
    </row>
    <row r="23" spans="1:11" ht="53.25" customHeight="1" x14ac:dyDescent="0.35">
      <c r="A23" s="145"/>
      <c r="B23" s="70"/>
      <c r="C23" s="67"/>
      <c r="D23" s="52"/>
      <c r="E23" s="148"/>
      <c r="F23" s="103" t="s">
        <v>43</v>
      </c>
      <c r="G23" s="103" t="s">
        <v>44</v>
      </c>
      <c r="H23" s="103" t="s">
        <v>45</v>
      </c>
      <c r="I23" s="103" t="s">
        <v>46</v>
      </c>
      <c r="J23" s="103" t="s">
        <v>47</v>
      </c>
      <c r="K23" s="103" t="s">
        <v>33</v>
      </c>
    </row>
    <row r="24" spans="1:11" ht="53.25" customHeight="1" x14ac:dyDescent="0.35">
      <c r="A24" s="145"/>
      <c r="B24" s="70"/>
      <c r="C24" s="67"/>
      <c r="D24" s="52"/>
      <c r="E24" s="148"/>
      <c r="F24" s="103" t="s">
        <v>48</v>
      </c>
      <c r="G24" s="103" t="s">
        <v>49</v>
      </c>
      <c r="H24" s="103" t="s">
        <v>50</v>
      </c>
      <c r="I24" s="103" t="s">
        <v>51</v>
      </c>
      <c r="J24" s="103" t="s">
        <v>52</v>
      </c>
      <c r="K24" s="103" t="s">
        <v>33</v>
      </c>
    </row>
    <row r="25" spans="1:11" ht="53.25" customHeight="1" x14ac:dyDescent="0.35">
      <c r="A25" s="146"/>
      <c r="B25" s="70"/>
      <c r="C25" s="67"/>
      <c r="D25" s="57"/>
      <c r="E25" s="149"/>
      <c r="F25" s="103" t="s">
        <v>53</v>
      </c>
      <c r="G25" s="115" t="s">
        <v>54</v>
      </c>
      <c r="H25" s="115" t="s">
        <v>55</v>
      </c>
      <c r="I25" s="115" t="s">
        <v>56</v>
      </c>
      <c r="J25" s="115" t="s">
        <v>57</v>
      </c>
      <c r="K25" s="115" t="s">
        <v>33</v>
      </c>
    </row>
    <row r="26" spans="1:11" ht="248" x14ac:dyDescent="0.35">
      <c r="A26" s="62">
        <f>A21+1</f>
        <v>13</v>
      </c>
      <c r="B26" s="70"/>
      <c r="C26" s="67"/>
      <c r="D26" s="39" t="s">
        <v>162</v>
      </c>
      <c r="E26" s="49" t="s">
        <v>16</v>
      </c>
      <c r="F26" s="116" t="s">
        <v>218</v>
      </c>
      <c r="G26" s="115" t="s">
        <v>199</v>
      </c>
      <c r="H26" s="115" t="s">
        <v>200</v>
      </c>
      <c r="I26" s="115" t="s">
        <v>201</v>
      </c>
      <c r="J26" s="115" t="s">
        <v>202</v>
      </c>
      <c r="K26" s="115" t="s">
        <v>203</v>
      </c>
    </row>
    <row r="27" spans="1:11" ht="77.5" x14ac:dyDescent="0.35">
      <c r="A27" s="62"/>
      <c r="B27" s="70"/>
      <c r="C27" s="67"/>
      <c r="D27" s="39" t="s">
        <v>226</v>
      </c>
      <c r="E27" s="49"/>
      <c r="F27" s="103" t="s">
        <v>204</v>
      </c>
      <c r="G27" s="117" t="s">
        <v>205</v>
      </c>
      <c r="H27" s="117" t="s">
        <v>206</v>
      </c>
      <c r="I27" s="117" t="s">
        <v>207</v>
      </c>
      <c r="J27" s="117" t="s">
        <v>208</v>
      </c>
      <c r="K27" s="118" t="s">
        <v>209</v>
      </c>
    </row>
    <row r="28" spans="1:11" ht="177.75" customHeight="1" x14ac:dyDescent="0.35">
      <c r="A28" s="62"/>
      <c r="B28" s="70"/>
      <c r="C28" s="67"/>
      <c r="D28" s="39" t="s">
        <v>163</v>
      </c>
      <c r="E28" s="49"/>
      <c r="F28" s="103" t="s">
        <v>216</v>
      </c>
      <c r="G28" s="119" t="s">
        <v>205</v>
      </c>
      <c r="H28" s="119" t="s">
        <v>206</v>
      </c>
      <c r="I28" s="119" t="s">
        <v>207</v>
      </c>
      <c r="J28" s="119" t="s">
        <v>208</v>
      </c>
      <c r="K28" s="105" t="s">
        <v>209</v>
      </c>
    </row>
    <row r="29" spans="1:11" ht="177.75" customHeight="1" x14ac:dyDescent="0.35">
      <c r="A29" s="62"/>
      <c r="B29" s="74"/>
      <c r="C29" s="69"/>
      <c r="D29" s="39" t="s">
        <v>164</v>
      </c>
      <c r="E29" s="49"/>
      <c r="F29" s="103" t="s">
        <v>210</v>
      </c>
      <c r="G29" s="119" t="s">
        <v>211</v>
      </c>
      <c r="H29" s="119" t="s">
        <v>212</v>
      </c>
      <c r="I29" s="119" t="s">
        <v>213</v>
      </c>
      <c r="J29" s="119" t="s">
        <v>214</v>
      </c>
      <c r="K29" s="105" t="s">
        <v>215</v>
      </c>
    </row>
  </sheetData>
  <mergeCells count="21">
    <mergeCell ref="A21:A25"/>
    <mergeCell ref="E21:E25"/>
    <mergeCell ref="G21:K21"/>
    <mergeCell ref="A9:A10"/>
    <mergeCell ref="C9:C10"/>
    <mergeCell ref="D9:D10"/>
    <mergeCell ref="E9:E10"/>
    <mergeCell ref="F9:F10"/>
    <mergeCell ref="J14:K14"/>
    <mergeCell ref="H15:J15"/>
    <mergeCell ref="H13:I13"/>
    <mergeCell ref="H14:I14"/>
    <mergeCell ref="G3:K3"/>
    <mergeCell ref="H9:K9"/>
    <mergeCell ref="G10:K10"/>
    <mergeCell ref="J13:K13"/>
    <mergeCell ref="A3:A4"/>
    <mergeCell ref="B3:B4"/>
    <mergeCell ref="C3:C4"/>
    <mergeCell ref="D3:D4"/>
    <mergeCell ref="E3:F3"/>
  </mergeCells>
  <conditionalFormatting sqref="E5:E7 D11 E26:E29 D8:E9 E11:E21">
    <cfRule type="cellIs" dxfId="20" priority="8" operator="equal">
      <formula>"Tidak dinilai"</formula>
    </cfRule>
  </conditionalFormatting>
  <conditionalFormatting sqref="A3">
    <cfRule type="cellIs" dxfId="19" priority="6" operator="equal">
      <formula>"Tidak dinilai"</formula>
    </cfRule>
  </conditionalFormatting>
  <conditionalFormatting sqref="D13:D17">
    <cfRule type="cellIs" dxfId="18" priority="7" operator="equal">
      <formula>"Tidak dinilai"</formula>
    </cfRule>
  </conditionalFormatting>
  <conditionalFormatting sqref="E4:F4">
    <cfRule type="cellIs" dxfId="17" priority="5" operator="equal">
      <formula>"Tidak dinilai"</formula>
    </cfRule>
  </conditionalFormatting>
  <conditionalFormatting sqref="G4:K4">
    <cfRule type="cellIs" dxfId="16" priority="4" operator="equal">
      <formula>"Tidak dinilai"</formula>
    </cfRule>
  </conditionalFormatting>
  <conditionalFormatting sqref="B5 B3:D3">
    <cfRule type="cellIs" dxfId="15" priority="13" operator="equal">
      <formula>"Tidak dinilai"</formula>
    </cfRule>
  </conditionalFormatting>
  <conditionalFormatting sqref="D6">
    <cfRule type="cellIs" dxfId="14" priority="11" operator="equal">
      <formula>"Tidak dinilai"</formula>
    </cfRule>
  </conditionalFormatting>
  <conditionalFormatting sqref="D5">
    <cfRule type="cellIs" dxfId="13" priority="12" operator="equal">
      <formula>"Tidak dinilai"</formula>
    </cfRule>
  </conditionalFormatting>
  <conditionalFormatting sqref="D7">
    <cfRule type="cellIs" dxfId="12" priority="10" operator="equal">
      <formula>"Tidak dinilai"</formula>
    </cfRule>
  </conditionalFormatting>
  <conditionalFormatting sqref="D12">
    <cfRule type="cellIs" dxfId="11" priority="9" operator="equal">
      <formula>"Tidak dinilai"</formula>
    </cfRule>
  </conditionalFormatting>
  <dataValidations count="1">
    <dataValidation type="list" allowBlank="1" showInputMessage="1" showErrorMessage="1" sqref="E26:E29 E5:E9 E11:E21">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O28"/>
  <sheetViews>
    <sheetView workbookViewId="0">
      <selection activeCell="P16" sqref="P16"/>
    </sheetView>
  </sheetViews>
  <sheetFormatPr defaultColWidth="8.90625" defaultRowHeight="18" x14ac:dyDescent="0.35"/>
  <cols>
    <col min="1" max="1" width="9.453125" style="3" customWidth="1"/>
    <col min="2" max="2" width="22.453125" style="4" customWidth="1"/>
    <col min="3" max="3" width="54.36328125" style="2" customWidth="1"/>
    <col min="4" max="4" width="65" style="2" customWidth="1"/>
    <col min="5" max="6" width="6.36328125" style="1" customWidth="1"/>
    <col min="7" max="8" width="6.36328125" style="34" customWidth="1"/>
    <col min="9" max="10" width="6.36328125" style="1" customWidth="1"/>
    <col min="11" max="11" width="9" style="1" customWidth="1"/>
    <col min="12" max="12" width="11.6328125" style="1" customWidth="1"/>
    <col min="13" max="13" width="17.36328125" style="1" customWidth="1"/>
    <col min="14" max="14" width="8.90625" style="1"/>
    <col min="15" max="15" width="10.08984375" style="1" bestFit="1" customWidth="1"/>
    <col min="16" max="16384" width="8.90625" style="1"/>
  </cols>
  <sheetData>
    <row r="1" spans="1:15" ht="18.5" thickBot="1" x14ac:dyDescent="0.4"/>
    <row r="2" spans="1:15" ht="29.15" customHeight="1" x14ac:dyDescent="0.35">
      <c r="A2" s="190" t="s">
        <v>15</v>
      </c>
      <c r="B2" s="192" t="s">
        <v>2</v>
      </c>
      <c r="C2" s="194" t="s">
        <v>0</v>
      </c>
      <c r="D2" s="196" t="s">
        <v>20</v>
      </c>
      <c r="E2" s="175" t="s">
        <v>22</v>
      </c>
      <c r="F2" s="179"/>
      <c r="G2" s="175" t="s">
        <v>23</v>
      </c>
      <c r="H2" s="179"/>
      <c r="I2" s="175" t="s">
        <v>24</v>
      </c>
      <c r="J2" s="176"/>
      <c r="K2" s="179" t="s">
        <v>25</v>
      </c>
      <c r="L2" s="162" t="s">
        <v>227</v>
      </c>
      <c r="M2" s="163" t="s">
        <v>228</v>
      </c>
    </row>
    <row r="3" spans="1:15" s="2" customFormat="1" ht="15.75" customHeight="1" x14ac:dyDescent="0.35">
      <c r="A3" s="191"/>
      <c r="B3" s="193"/>
      <c r="C3" s="195"/>
      <c r="D3" s="197"/>
      <c r="E3" s="177"/>
      <c r="F3" s="180"/>
      <c r="G3" s="177"/>
      <c r="H3" s="180"/>
      <c r="I3" s="177"/>
      <c r="J3" s="178"/>
      <c r="K3" s="180"/>
      <c r="L3" s="162"/>
      <c r="M3" s="164"/>
    </row>
    <row r="4" spans="1:15" ht="18.75" customHeight="1" x14ac:dyDescent="0.35">
      <c r="A4" s="23">
        <v>1</v>
      </c>
      <c r="B4" s="181" t="str">
        <f>'Matriks Penilaian'!B5</f>
        <v>1.  Kurikulum</v>
      </c>
      <c r="C4" s="24" t="str">
        <f>'Matriks Penilaian'!C5</f>
        <v>1.1  Keunggulan Program Studi.</v>
      </c>
      <c r="D4" s="25"/>
      <c r="E4" s="182">
        <v>4</v>
      </c>
      <c r="F4" s="183">
        <f>E4/$E$23</f>
        <v>0.33333333333333331</v>
      </c>
      <c r="G4" s="81">
        <v>4</v>
      </c>
      <c r="H4" s="83">
        <f>G4/(SUM($G$4:$G$9))</f>
        <v>0.18181818181818182</v>
      </c>
      <c r="I4" s="26"/>
      <c r="J4" s="27"/>
      <c r="K4" s="28">
        <f>$F$4*H4*100</f>
        <v>6.0606060606060606</v>
      </c>
      <c r="L4" s="93">
        <v>2</v>
      </c>
      <c r="M4" s="102">
        <f>K4*L4</f>
        <v>12.121212121212121</v>
      </c>
      <c r="N4" s="2"/>
      <c r="O4" s="2"/>
    </row>
    <row r="5" spans="1:15" ht="18.75" customHeight="1" x14ac:dyDescent="0.35">
      <c r="A5" s="23">
        <f>A4+1</f>
        <v>2</v>
      </c>
      <c r="B5" s="181"/>
      <c r="C5" s="24" t="str">
        <f>'Matriks Penilaian'!C6</f>
        <v>1.2  Profil Lulusan Program Studi.</v>
      </c>
      <c r="D5" s="25"/>
      <c r="E5" s="182"/>
      <c r="F5" s="183"/>
      <c r="G5" s="81">
        <v>3</v>
      </c>
      <c r="H5" s="83">
        <f t="shared" ref="H5:H9" si="0">G5/(SUM($G$4:$G$9))</f>
        <v>0.13636363636363635</v>
      </c>
      <c r="I5" s="26"/>
      <c r="J5" s="27"/>
      <c r="K5" s="28">
        <f t="shared" ref="K5:K9" si="1">$F$4*H5*100</f>
        <v>4.545454545454545</v>
      </c>
      <c r="L5" s="93">
        <v>2</v>
      </c>
      <c r="M5" s="102">
        <f t="shared" ref="M5:M22" si="2">K5*L5</f>
        <v>9.0909090909090899</v>
      </c>
      <c r="N5" s="2"/>
      <c r="O5" s="2"/>
    </row>
    <row r="6" spans="1:15" ht="18.75" customHeight="1" x14ac:dyDescent="0.35">
      <c r="A6" s="23">
        <v>3</v>
      </c>
      <c r="B6" s="181"/>
      <c r="C6" s="24" t="str">
        <f>'Matriks Penilaian'!C7</f>
        <v>1.3  Capaian Pembelajaran</v>
      </c>
      <c r="D6" s="25"/>
      <c r="E6" s="182"/>
      <c r="F6" s="183"/>
      <c r="G6" s="81">
        <v>3</v>
      </c>
      <c r="H6" s="83">
        <f t="shared" si="0"/>
        <v>0.13636363636363635</v>
      </c>
      <c r="I6" s="26"/>
      <c r="J6" s="27"/>
      <c r="K6" s="28">
        <f t="shared" si="1"/>
        <v>4.545454545454545</v>
      </c>
      <c r="L6" s="93">
        <v>2</v>
      </c>
      <c r="M6" s="102">
        <f t="shared" si="2"/>
        <v>9.0909090909090899</v>
      </c>
      <c r="N6" s="2"/>
      <c r="O6" s="2"/>
    </row>
    <row r="7" spans="1:15" ht="27" customHeight="1" x14ac:dyDescent="0.35">
      <c r="A7" s="23">
        <f t="shared" ref="A7" si="3">A6+1</f>
        <v>4</v>
      </c>
      <c r="B7" s="181"/>
      <c r="C7" s="35" t="str">
        <f>'Matriks Penilaian'!C8</f>
        <v xml:space="preserve">1.4  Struktur Kurikulum </v>
      </c>
      <c r="D7" s="35"/>
      <c r="E7" s="182"/>
      <c r="F7" s="183"/>
      <c r="G7" s="81">
        <v>5</v>
      </c>
      <c r="H7" s="83">
        <f t="shared" si="0"/>
        <v>0.22727272727272727</v>
      </c>
      <c r="I7" s="23"/>
      <c r="J7" s="46"/>
      <c r="K7" s="28">
        <f t="shared" si="1"/>
        <v>7.5757575757575744</v>
      </c>
      <c r="L7" s="93">
        <v>2</v>
      </c>
      <c r="M7" s="102">
        <f t="shared" si="2"/>
        <v>15.151515151515149</v>
      </c>
      <c r="N7" s="2"/>
      <c r="O7" s="2"/>
    </row>
    <row r="8" spans="1:15" ht="25.5" customHeight="1" x14ac:dyDescent="0.35">
      <c r="A8" s="23">
        <v>5</v>
      </c>
      <c r="B8" s="181"/>
      <c r="C8" s="35" t="str">
        <f>'Matriks Penilaian'!C11</f>
        <v>1.5  Substansi Praktikum/Praktik</v>
      </c>
      <c r="D8" s="35"/>
      <c r="E8" s="182"/>
      <c r="F8" s="183"/>
      <c r="G8" s="81">
        <v>4</v>
      </c>
      <c r="H8" s="83">
        <f t="shared" si="0"/>
        <v>0.18181818181818182</v>
      </c>
      <c r="I8" s="23"/>
      <c r="J8" s="46"/>
      <c r="K8" s="28">
        <f t="shared" si="1"/>
        <v>6.0606060606060606</v>
      </c>
      <c r="L8" s="93">
        <v>2</v>
      </c>
      <c r="M8" s="102">
        <f t="shared" si="2"/>
        <v>12.121212121212121</v>
      </c>
      <c r="N8" s="2"/>
      <c r="O8" s="2"/>
    </row>
    <row r="9" spans="1:15" ht="20.25" customHeight="1" x14ac:dyDescent="0.35">
      <c r="A9" s="23">
        <f t="shared" ref="A9" si="4">A8+1</f>
        <v>6</v>
      </c>
      <c r="B9" s="181"/>
      <c r="C9" s="50" t="str">
        <f>'Matriks Penilaian'!C12</f>
        <v>1.6  Rencana Pembelajaran Semester (RPS)</v>
      </c>
      <c r="D9" s="35"/>
      <c r="E9" s="182"/>
      <c r="F9" s="183"/>
      <c r="G9" s="81">
        <v>3</v>
      </c>
      <c r="H9" s="83">
        <f t="shared" si="0"/>
        <v>0.13636363636363635</v>
      </c>
      <c r="I9" s="23"/>
      <c r="J9" s="46"/>
      <c r="K9" s="28">
        <f t="shared" si="1"/>
        <v>4.545454545454545</v>
      </c>
      <c r="L9" s="93">
        <v>2</v>
      </c>
      <c r="M9" s="102">
        <f t="shared" si="2"/>
        <v>9.0909090909090899</v>
      </c>
      <c r="N9" s="2"/>
      <c r="O9" s="2"/>
    </row>
    <row r="10" spans="1:15" ht="31" x14ac:dyDescent="0.35">
      <c r="A10" s="29">
        <v>8</v>
      </c>
      <c r="B10" s="165" t="str">
        <f>'Matriks Penilaian'!B13</f>
        <v>2.  Sumber Daya Manusia (Dosen tetap, Pembimbing/Tutor/Preseptor, dan Tenaga kependidikan)</v>
      </c>
      <c r="C10" s="76" t="str">
        <f>'Matriks Penilaian'!C13</f>
        <v>2.1  Dosen tetap pada program studi yang diusulkan</v>
      </c>
      <c r="D10" s="77" t="str">
        <f>'Matriks Penilaian'!F13</f>
        <v>2.1 A Jumlah dosen tetap (NDT) yang memenuhi persyaratan pada saat TS (Program Akademik)</v>
      </c>
      <c r="E10" s="168">
        <v>5</v>
      </c>
      <c r="F10" s="171">
        <f>E10/$E$23</f>
        <v>0.41666666666666669</v>
      </c>
      <c r="G10" s="174">
        <v>4</v>
      </c>
      <c r="H10" s="96">
        <f>G10/SUM($G$10:$G$14)</f>
        <v>0.4</v>
      </c>
      <c r="I10" s="91">
        <v>4</v>
      </c>
      <c r="J10" s="84">
        <f>I10/SUM($I$10,$I$11)</f>
        <v>0.5</v>
      </c>
      <c r="K10" s="28">
        <f>$F$10*$H$10*J10*100</f>
        <v>8.3333333333333339</v>
      </c>
      <c r="L10" s="93">
        <v>2</v>
      </c>
      <c r="M10" s="102">
        <f t="shared" si="2"/>
        <v>16.666666666666668</v>
      </c>
      <c r="N10" s="2"/>
      <c r="O10" s="2"/>
    </row>
    <row r="11" spans="1:15" ht="31" x14ac:dyDescent="0.35">
      <c r="A11" s="29"/>
      <c r="B11" s="166"/>
      <c r="C11" s="79"/>
      <c r="D11" s="77" t="str">
        <f>'Matriks Penilaian'!F14</f>
        <v>2.1 B Jumlah dosen tetap (NDT) yang memenuhi persyaratan pada saat TS (Program Profesi)</v>
      </c>
      <c r="E11" s="169"/>
      <c r="F11" s="172"/>
      <c r="G11" s="174"/>
      <c r="H11" s="97"/>
      <c r="I11" s="91">
        <v>4</v>
      </c>
      <c r="J11" s="84">
        <f t="shared" ref="J11:J22" si="5">I11/SUM($I$10,$I$11)</f>
        <v>0.5</v>
      </c>
      <c r="K11" s="28">
        <f t="shared" ref="K11:K13" si="6">$F$10*$H$10*J11*100</f>
        <v>8.3333333333333339</v>
      </c>
      <c r="L11" s="93">
        <v>2</v>
      </c>
      <c r="M11" s="102">
        <f t="shared" si="2"/>
        <v>16.666666666666668</v>
      </c>
      <c r="N11" s="2"/>
      <c r="O11" s="2"/>
    </row>
    <row r="12" spans="1:15" ht="62" x14ac:dyDescent="0.35">
      <c r="A12" s="29"/>
      <c r="B12" s="166"/>
      <c r="C12" s="80" t="str">
        <f>'Matriks Penilaian'!C15</f>
        <v>2.2 Pembimbing klinik</v>
      </c>
      <c r="D12" s="77" t="str">
        <f>'Matriks Penilaian'!F15</f>
        <v>2.2 A Kualifikasi akademik tenaga pembimbing klinik/ preseptor.
KATP = Persentase tenaga preceptor atau pembimbing klinik yang berkualifikasi minimal ners.</v>
      </c>
      <c r="E12" s="169"/>
      <c r="F12" s="172"/>
      <c r="G12" s="81">
        <v>4</v>
      </c>
      <c r="H12" s="84">
        <f>G12/SUM($G$10:$G$14)</f>
        <v>0.4</v>
      </c>
      <c r="I12" s="91">
        <v>5</v>
      </c>
      <c r="J12" s="84">
        <f t="shared" si="5"/>
        <v>0.625</v>
      </c>
      <c r="K12" s="28">
        <f t="shared" si="6"/>
        <v>10.416666666666668</v>
      </c>
      <c r="L12" s="93">
        <v>2</v>
      </c>
      <c r="M12" s="102">
        <f t="shared" si="2"/>
        <v>20.833333333333336</v>
      </c>
      <c r="N12" s="2"/>
      <c r="O12" s="2"/>
    </row>
    <row r="13" spans="1:15" ht="18" customHeight="1" x14ac:dyDescent="0.35">
      <c r="A13" s="29"/>
      <c r="B13" s="166"/>
      <c r="C13" s="75"/>
      <c r="D13" s="77" t="str">
        <f>'Matriks Penilaian'!F16</f>
        <v>2.2 B Rasio preseptor/mentor dengan mahasiswa</v>
      </c>
      <c r="E13" s="169"/>
      <c r="F13" s="172"/>
      <c r="G13" s="82">
        <v>2</v>
      </c>
      <c r="H13" s="96">
        <f>G13/SUM($G$10:$G$14)</f>
        <v>0.2</v>
      </c>
      <c r="I13" s="91">
        <v>3</v>
      </c>
      <c r="J13" s="84">
        <f t="shared" si="5"/>
        <v>0.375</v>
      </c>
      <c r="K13" s="28">
        <f t="shared" si="6"/>
        <v>6.25</v>
      </c>
      <c r="L13" s="93">
        <v>2</v>
      </c>
      <c r="M13" s="102">
        <f t="shared" si="2"/>
        <v>12.5</v>
      </c>
      <c r="N13" s="2"/>
      <c r="O13" s="2"/>
    </row>
    <row r="14" spans="1:15" ht="18" customHeight="1" x14ac:dyDescent="0.35">
      <c r="A14" s="29">
        <v>9</v>
      </c>
      <c r="B14" s="167"/>
      <c r="C14" s="30" t="str">
        <f>'Matriks Penilaian'!C17</f>
        <v>2.3 Tenaga kependidikan</v>
      </c>
      <c r="D14" s="30"/>
      <c r="E14" s="170"/>
      <c r="F14" s="173"/>
      <c r="G14" s="98"/>
      <c r="H14" s="97"/>
      <c r="I14" s="92"/>
      <c r="J14" s="84"/>
      <c r="K14" s="28">
        <f>$F$10*H13*100</f>
        <v>8.3333333333333339</v>
      </c>
      <c r="L14" s="93">
        <v>2</v>
      </c>
      <c r="M14" s="102">
        <f t="shared" si="2"/>
        <v>16.666666666666668</v>
      </c>
      <c r="N14" s="2"/>
      <c r="O14" s="2"/>
    </row>
    <row r="15" spans="1:15" ht="15.5" x14ac:dyDescent="0.35">
      <c r="A15" s="31">
        <v>10</v>
      </c>
      <c r="B15" s="186" t="str">
        <f>'Matriks Penilaian'!B18</f>
        <v>3.  Unit Pengelola Program Studi dan Ketersedian Sarana Prasarana serta Wahana Praktik</v>
      </c>
      <c r="C15" s="184" t="str">
        <f>'Matriks Penilaian'!C18</f>
        <v xml:space="preserve">3.1  Organisasi dan Tata Kerja Unit Pengelola Program Studi.     </v>
      </c>
      <c r="D15" s="32" t="str">
        <f>'Matriks Penilaian'!D18</f>
        <v>3.1.1  Rancangan Organisasi dan Tata Kerja Unit Pengelola Program Studi</v>
      </c>
      <c r="E15" s="182">
        <v>3</v>
      </c>
      <c r="F15" s="187">
        <f>E15/$E$23</f>
        <v>0.25</v>
      </c>
      <c r="G15" s="188">
        <v>3</v>
      </c>
      <c r="H15" s="85">
        <f>G15/SUM($G$15:$G$22)</f>
        <v>0.25</v>
      </c>
      <c r="I15" s="45">
        <v>3</v>
      </c>
      <c r="J15" s="84">
        <f t="shared" si="5"/>
        <v>0.375</v>
      </c>
      <c r="K15" s="28">
        <f>$F$15*$H$15*J15*100</f>
        <v>2.34375</v>
      </c>
      <c r="L15" s="93">
        <v>2</v>
      </c>
      <c r="M15" s="102">
        <f t="shared" si="2"/>
        <v>4.6875</v>
      </c>
      <c r="N15" s="2"/>
      <c r="O15" s="2"/>
    </row>
    <row r="16" spans="1:15" ht="18.75" customHeight="1" x14ac:dyDescent="0.35">
      <c r="A16" s="31">
        <f t="shared" ref="A16:A18" si="7">A15+1</f>
        <v>11</v>
      </c>
      <c r="B16" s="186"/>
      <c r="C16" s="184"/>
      <c r="D16" s="32" t="str">
        <f>'Matriks Penilaian'!D19</f>
        <v>3.1.2  Rencana Perwujudan Good Governance dan Lima Pilar Tata Pamong</v>
      </c>
      <c r="E16" s="182"/>
      <c r="F16" s="187"/>
      <c r="G16" s="189"/>
      <c r="H16" s="101"/>
      <c r="I16" s="45">
        <v>5</v>
      </c>
      <c r="J16" s="84">
        <f t="shared" si="5"/>
        <v>0.625</v>
      </c>
      <c r="K16" s="28">
        <f t="shared" ref="K16" si="8">$F$15*$H$15*J16*100</f>
        <v>3.90625</v>
      </c>
      <c r="L16" s="93">
        <v>2</v>
      </c>
      <c r="M16" s="102">
        <f t="shared" si="2"/>
        <v>7.8125</v>
      </c>
      <c r="N16" s="2"/>
      <c r="O16" s="2"/>
    </row>
    <row r="17" spans="1:15" ht="18.75" customHeight="1" x14ac:dyDescent="0.35">
      <c r="A17" s="31">
        <f t="shared" si="7"/>
        <v>12</v>
      </c>
      <c r="B17" s="186"/>
      <c r="C17" s="47" t="str">
        <f>'Matriks Penilaian'!C20</f>
        <v>3.2  Sistem Penjaminan Mutu</v>
      </c>
      <c r="D17" s="32" t="str">
        <f>'Matriks Penilaian'!D20</f>
        <v>3.2.1  Rancangan Sistem Penjaminan Mutu Internal</v>
      </c>
      <c r="E17" s="182"/>
      <c r="F17" s="187"/>
      <c r="G17" s="82">
        <v>4</v>
      </c>
      <c r="H17" s="85">
        <f>G17/SUM($G$15:$G$22)</f>
        <v>0.33333333333333331</v>
      </c>
      <c r="I17" s="48"/>
      <c r="J17" s="84"/>
      <c r="K17" s="28">
        <f>$F$15*$H$17*100</f>
        <v>8.3333333333333321</v>
      </c>
      <c r="L17" s="93">
        <v>2</v>
      </c>
      <c r="M17" s="102">
        <f t="shared" si="2"/>
        <v>16.666666666666664</v>
      </c>
      <c r="N17" s="2"/>
      <c r="O17" s="2"/>
    </row>
    <row r="18" spans="1:15" ht="18.75" customHeight="1" x14ac:dyDescent="0.35">
      <c r="A18" s="31">
        <f t="shared" si="7"/>
        <v>13</v>
      </c>
      <c r="B18" s="186"/>
      <c r="C18" s="184" t="str">
        <f>'Matriks Penilaian'!C21</f>
        <v>3.3  Sarana dan Prasarana</v>
      </c>
      <c r="D18" s="32" t="str">
        <f>'Matriks Penilaian'!D21</f>
        <v>3.3.1  Ruang kuliah, ruang kerja dosen, kantor dan perpustakaan</v>
      </c>
      <c r="E18" s="182"/>
      <c r="F18" s="187"/>
      <c r="G18" s="185">
        <v>5</v>
      </c>
      <c r="H18" s="85">
        <f>G18/SUM($G$15:$G$22)</f>
        <v>0.41666666666666669</v>
      </c>
      <c r="I18" s="99">
        <v>2</v>
      </c>
      <c r="J18" s="84">
        <f t="shared" si="5"/>
        <v>0.25</v>
      </c>
      <c r="K18" s="28">
        <f>$F$15*$H$18*J18*100</f>
        <v>2.604166666666667</v>
      </c>
      <c r="L18" s="93">
        <v>2</v>
      </c>
      <c r="M18" s="102">
        <f t="shared" si="2"/>
        <v>5.2083333333333339</v>
      </c>
      <c r="N18" s="2"/>
      <c r="O18" s="2"/>
    </row>
    <row r="19" spans="1:15" ht="18.75" customHeight="1" x14ac:dyDescent="0.35">
      <c r="A19" s="31"/>
      <c r="B19" s="186"/>
      <c r="C19" s="184"/>
      <c r="D19" s="32" t="str">
        <f>'Matriks Penilaian'!D26</f>
        <v>3.3.2  Ruang pembelajaran khusus</v>
      </c>
      <c r="E19" s="182"/>
      <c r="F19" s="187"/>
      <c r="G19" s="185"/>
      <c r="H19" s="100"/>
      <c r="I19" s="99">
        <v>3</v>
      </c>
      <c r="J19" s="84">
        <f t="shared" si="5"/>
        <v>0.375</v>
      </c>
      <c r="K19" s="28">
        <f t="shared" ref="K19:K22" si="9">$F$15*$H$18*J19*100</f>
        <v>3.90625</v>
      </c>
      <c r="L19" s="93">
        <v>2</v>
      </c>
      <c r="M19" s="102">
        <f t="shared" si="2"/>
        <v>7.8125</v>
      </c>
      <c r="N19" s="2"/>
      <c r="O19" s="2"/>
    </row>
    <row r="20" spans="1:15" ht="18.75" customHeight="1" x14ac:dyDescent="0.35">
      <c r="A20" s="31"/>
      <c r="B20" s="186"/>
      <c r="C20" s="184"/>
      <c r="D20" s="32" t="str">
        <f>'Matriks Penilaian'!D27</f>
        <v>3.3.3 Peralatan pembelajaran khusus</v>
      </c>
      <c r="E20" s="182"/>
      <c r="F20" s="187"/>
      <c r="G20" s="185"/>
      <c r="H20" s="100"/>
      <c r="I20" s="99">
        <v>3</v>
      </c>
      <c r="J20" s="84">
        <f t="shared" si="5"/>
        <v>0.375</v>
      </c>
      <c r="K20" s="28">
        <f t="shared" si="9"/>
        <v>3.90625</v>
      </c>
      <c r="L20" s="93">
        <v>2</v>
      </c>
      <c r="M20" s="102">
        <f t="shared" si="2"/>
        <v>7.8125</v>
      </c>
      <c r="N20" s="2"/>
      <c r="O20" s="2"/>
    </row>
    <row r="21" spans="1:15" ht="18.75" customHeight="1" x14ac:dyDescent="0.35">
      <c r="A21" s="31"/>
      <c r="B21" s="186"/>
      <c r="C21" s="184"/>
      <c r="D21" s="32" t="str">
        <f>'Matriks Penilaian'!D28</f>
        <v>3.3.4 Ketersediaan rumah sakit sebagai wahana praktif klinik</v>
      </c>
      <c r="E21" s="182"/>
      <c r="F21" s="187"/>
      <c r="G21" s="185"/>
      <c r="H21" s="100"/>
      <c r="I21" s="99">
        <v>5</v>
      </c>
      <c r="J21" s="84">
        <f t="shared" si="5"/>
        <v>0.625</v>
      </c>
      <c r="K21" s="28">
        <f t="shared" si="9"/>
        <v>6.510416666666667</v>
      </c>
      <c r="L21" s="93">
        <v>2</v>
      </c>
      <c r="M21" s="102">
        <f t="shared" si="2"/>
        <v>13.020833333333334</v>
      </c>
      <c r="N21" s="2"/>
      <c r="O21" s="2"/>
    </row>
    <row r="22" spans="1:15" ht="31" x14ac:dyDescent="0.35">
      <c r="A22" s="31">
        <f>A18+1</f>
        <v>14</v>
      </c>
      <c r="B22" s="186"/>
      <c r="C22" s="184"/>
      <c r="D22" s="32" t="str">
        <f>'Matriks Penilaian'!D29</f>
        <v>3.3.5 Ketersediaan wahana praktik komunitas (Puskesmas, dll-nanti dilengkapi sesuai permintaan instrumen)</v>
      </c>
      <c r="E22" s="182"/>
      <c r="F22" s="187"/>
      <c r="G22" s="185"/>
      <c r="H22" s="101"/>
      <c r="I22" s="99">
        <v>5</v>
      </c>
      <c r="J22" s="84">
        <f t="shared" si="5"/>
        <v>0.625</v>
      </c>
      <c r="K22" s="28">
        <f t="shared" si="9"/>
        <v>6.510416666666667</v>
      </c>
      <c r="L22" s="93">
        <v>2</v>
      </c>
      <c r="M22" s="102">
        <f t="shared" si="2"/>
        <v>13.020833333333334</v>
      </c>
      <c r="N22" s="2"/>
      <c r="O22" s="2"/>
    </row>
    <row r="23" spans="1:15" x14ac:dyDescent="0.35">
      <c r="E23" s="33">
        <f>SUM(E4:E22)</f>
        <v>12</v>
      </c>
      <c r="F23" s="86">
        <f>SUM(F4:F22)</f>
        <v>1</v>
      </c>
      <c r="G23" s="86"/>
      <c r="H23" s="86">
        <f>SUM(H4:H22)/3</f>
        <v>1</v>
      </c>
      <c r="I23" s="86"/>
      <c r="J23" s="86"/>
      <c r="K23" s="86"/>
      <c r="L23" s="94"/>
      <c r="M23" s="95"/>
      <c r="N23" s="2"/>
      <c r="O23" s="2"/>
    </row>
    <row r="24" spans="1:15" x14ac:dyDescent="0.35">
      <c r="G24" s="87"/>
      <c r="H24" s="88"/>
      <c r="I24" s="89"/>
      <c r="J24" s="88"/>
      <c r="L24" s="88"/>
      <c r="M24" s="88"/>
    </row>
    <row r="25" spans="1:15" x14ac:dyDescent="0.35">
      <c r="G25" s="87"/>
      <c r="H25" s="88"/>
      <c r="I25" s="87"/>
      <c r="J25" s="88"/>
      <c r="L25" s="88"/>
      <c r="M25" s="88"/>
    </row>
    <row r="26" spans="1:15" x14ac:dyDescent="0.35">
      <c r="G26" s="87"/>
      <c r="H26" s="88"/>
      <c r="I26" s="87"/>
      <c r="J26" s="88"/>
      <c r="L26" s="88"/>
      <c r="M26" s="88"/>
    </row>
    <row r="27" spans="1:15" x14ac:dyDescent="0.35">
      <c r="G27" s="87"/>
      <c r="H27" s="87"/>
      <c r="I27" s="87"/>
      <c r="J27" s="88"/>
      <c r="L27" s="88"/>
      <c r="M27" s="88"/>
    </row>
    <row r="28" spans="1:15" x14ac:dyDescent="0.35">
      <c r="G28" s="87"/>
      <c r="H28" s="87"/>
      <c r="I28" s="90"/>
      <c r="J28" s="90"/>
      <c r="L28" s="90"/>
      <c r="M28" s="90"/>
    </row>
  </sheetData>
  <mergeCells count="24">
    <mergeCell ref="A2:A3"/>
    <mergeCell ref="B2:B3"/>
    <mergeCell ref="C2:C3"/>
    <mergeCell ref="D2:D3"/>
    <mergeCell ref="E2:F3"/>
    <mergeCell ref="C18:C22"/>
    <mergeCell ref="G18:G22"/>
    <mergeCell ref="B15:B22"/>
    <mergeCell ref="C15:C16"/>
    <mergeCell ref="E15:E22"/>
    <mergeCell ref="F15:F22"/>
    <mergeCell ref="G15:G16"/>
    <mergeCell ref="L2:L3"/>
    <mergeCell ref="M2:M3"/>
    <mergeCell ref="B10:B14"/>
    <mergeCell ref="E10:E14"/>
    <mergeCell ref="F10:F14"/>
    <mergeCell ref="G10:G11"/>
    <mergeCell ref="I2:J3"/>
    <mergeCell ref="K2:K3"/>
    <mergeCell ref="B4:B9"/>
    <mergeCell ref="E4:E9"/>
    <mergeCell ref="F4:F9"/>
    <mergeCell ref="G2:H3"/>
  </mergeCells>
  <conditionalFormatting sqref="D4">
    <cfRule type="cellIs" dxfId="10" priority="11" operator="equal">
      <formula>"Tidak dinilai"</formula>
    </cfRule>
  </conditionalFormatting>
  <conditionalFormatting sqref="B4 B2:D2">
    <cfRule type="cellIs" dxfId="9" priority="12" operator="equal">
      <formula>"Tidak dinilai"</formula>
    </cfRule>
  </conditionalFormatting>
  <conditionalFormatting sqref="D10:D13">
    <cfRule type="cellIs" dxfId="8" priority="6" operator="equal">
      <formula>"Tidak dinilai"</formula>
    </cfRule>
  </conditionalFormatting>
  <conditionalFormatting sqref="D6">
    <cfRule type="cellIs" dxfId="7" priority="9" operator="equal">
      <formula>"Tidak dinilai"</formula>
    </cfRule>
  </conditionalFormatting>
  <conditionalFormatting sqref="D5">
    <cfRule type="cellIs" dxfId="6" priority="10" operator="equal">
      <formula>"Tidak dinilai"</formula>
    </cfRule>
  </conditionalFormatting>
  <conditionalFormatting sqref="D9">
    <cfRule type="cellIs" dxfId="5" priority="8" operator="equal">
      <formula>"Tidak dinilai"</formula>
    </cfRule>
  </conditionalFormatting>
  <conditionalFormatting sqref="A2">
    <cfRule type="cellIs" dxfId="4" priority="5" operator="equal">
      <formula>"Tidak dinilai"</formula>
    </cfRule>
  </conditionalFormatting>
  <conditionalFormatting sqref="E2">
    <cfRule type="cellIs" dxfId="3" priority="4" operator="equal">
      <formula>"Tidak dinilai"</formula>
    </cfRule>
  </conditionalFormatting>
  <conditionalFormatting sqref="G2">
    <cfRule type="cellIs" dxfId="2" priority="3" operator="equal">
      <formula>"Tidak dinilai"</formula>
    </cfRule>
  </conditionalFormatting>
  <conditionalFormatting sqref="I2">
    <cfRule type="cellIs" dxfId="1" priority="2" operator="equal">
      <formula>"Tidak dinilai"</formula>
    </cfRule>
  </conditionalFormatting>
  <conditionalFormatting sqref="D7:D8">
    <cfRule type="cellIs" dxfId="0" priority="1" operator="equal">
      <formula>"Tidak dinilai"</formula>
    </cfRule>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2020-12-06T02:49:55Z</dcterms:modified>
</cp:coreProperties>
</file>