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2 2020 Syarat Minimum Program Studi Kesehatan\"/>
    </mc:Choice>
  </mc:AlternateContent>
  <bookViews>
    <workbookView xWindow="0" yWindow="0" windowWidth="19200" windowHeight="7050" firstSheet="1" activeTab="1"/>
  </bookViews>
  <sheets>
    <sheet name="Antar instrumen" sheetId="7" state="hidden" r:id="rId1"/>
    <sheet name="Matriks Penilaian" sheetId="13" r:id="rId2"/>
    <sheet name="Pembobotan" sheetId="18"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6" i="13" l="1"/>
  <c r="A7" i="13" s="1"/>
  <c r="A8" i="13" s="1"/>
  <c r="A9" i="13" s="1"/>
  <c r="A11" i="13" s="1"/>
  <c r="A12" i="13" s="1"/>
  <c r="A13" i="13" s="1"/>
  <c r="A14" i="13" s="1"/>
  <c r="A15" i="13" s="1"/>
  <c r="A16" i="13" s="1"/>
  <c r="A17" i="13" s="1"/>
  <c r="A18" i="13" s="1"/>
  <c r="A19" i="13" s="1"/>
  <c r="A20" i="13" s="1"/>
  <c r="A25" i="13" s="1"/>
  <c r="A26" i="13" s="1"/>
  <c r="A27" i="13" s="1"/>
  <c r="J19" i="18" l="1"/>
  <c r="J20" i="18"/>
  <c r="J21" i="18"/>
  <c r="J22" i="18"/>
  <c r="J13" i="18"/>
  <c r="J12" i="18"/>
  <c r="J8" i="18"/>
  <c r="J7" i="18"/>
  <c r="J18" i="18"/>
  <c r="J16" i="18"/>
  <c r="J15" i="18"/>
  <c r="D12" i="18" l="1"/>
  <c r="C11" i="18" l="1"/>
  <c r="B11" i="18"/>
  <c r="M24" i="18" l="1"/>
  <c r="E23" i="18" l="1"/>
  <c r="J23" i="18"/>
  <c r="H12" i="18"/>
  <c r="H13" i="18"/>
  <c r="H14" i="18"/>
  <c r="H11" i="18"/>
  <c r="D13" i="18"/>
  <c r="D16" i="18"/>
  <c r="D15" i="18"/>
  <c r="C18" i="18"/>
  <c r="C17" i="18"/>
  <c r="C15" i="18"/>
  <c r="A5" i="18"/>
  <c r="A6" i="18" s="1"/>
  <c r="A7" i="18" s="1"/>
  <c r="A8" i="18" s="1"/>
  <c r="A9" i="18" s="1"/>
  <c r="A10" i="18" s="1"/>
  <c r="C14" i="18"/>
  <c r="C12" i="18"/>
  <c r="D8" i="18"/>
  <c r="D7" i="18"/>
  <c r="C10" i="18"/>
  <c r="C9" i="18"/>
  <c r="C7" i="18"/>
  <c r="C5" i="18"/>
  <c r="C6" i="18"/>
  <c r="C4" i="18"/>
  <c r="B15" i="18"/>
  <c r="B4" i="18"/>
  <c r="F4" i="18" l="1"/>
  <c r="F15" i="18"/>
  <c r="H18" i="18"/>
  <c r="H17" i="18"/>
  <c r="H15" i="18"/>
  <c r="H10" i="18"/>
  <c r="H9" i="18"/>
  <c r="H7" i="18"/>
  <c r="H6" i="18"/>
  <c r="H5" i="18"/>
  <c r="H4" i="18"/>
  <c r="K22" i="18" l="1"/>
  <c r="K6" i="18"/>
  <c r="K7" i="18"/>
  <c r="K5" i="18"/>
  <c r="M5" i="18" s="1"/>
  <c r="K4" i="18"/>
  <c r="K9" i="18"/>
  <c r="M9" i="18" s="1"/>
  <c r="K10" i="18"/>
  <c r="M10" i="18" s="1"/>
  <c r="K8" i="18"/>
  <c r="M8" i="18" s="1"/>
  <c r="M6" i="18"/>
  <c r="M7" i="18"/>
  <c r="H23" i="18"/>
  <c r="A11" i="18"/>
  <c r="A12" i="18" s="1"/>
  <c r="A13" i="18" s="1"/>
  <c r="A14" i="18" s="1"/>
  <c r="F11" i="18"/>
  <c r="K12" i="18" l="1"/>
  <c r="K13" i="18"/>
  <c r="K11" i="18"/>
  <c r="M11" i="18" s="1"/>
  <c r="K21" i="18"/>
  <c r="M21" i="18" s="1"/>
  <c r="M22" i="18"/>
  <c r="M4" i="18"/>
  <c r="K17" i="18"/>
  <c r="M17" i="18" s="1"/>
  <c r="K16" i="18"/>
  <c r="M16" i="18" s="1"/>
  <c r="K20" i="18"/>
  <c r="M20" i="18" s="1"/>
  <c r="K15" i="18"/>
  <c r="M15" i="18" s="1"/>
  <c r="K19" i="18"/>
  <c r="M19" i="18" s="1"/>
  <c r="M13" i="18"/>
  <c r="M12" i="18"/>
  <c r="K14" i="18"/>
  <c r="M14" i="18" s="1"/>
  <c r="A15" i="18"/>
  <c r="A16" i="18" s="1"/>
  <c r="A17" i="18" s="1"/>
  <c r="A18" i="18" s="1"/>
  <c r="A19" i="18" s="1"/>
  <c r="A20" i="18" s="1"/>
  <c r="F23" i="18"/>
  <c r="K18" i="18"/>
  <c r="M18" i="18" s="1"/>
  <c r="K23" i="18" l="1"/>
  <c r="M23" i="18"/>
  <c r="A4" i="7"/>
  <c r="A5" i="7" s="1"/>
  <c r="A6" i="7" s="1"/>
  <c r="A7" i="7" s="1"/>
  <c r="A8" i="7" s="1"/>
  <c r="A9" i="7" s="1"/>
  <c r="A10" i="7" s="1"/>
  <c r="A11" i="7" s="1"/>
  <c r="A12" i="7" s="1"/>
  <c r="A13" i="7" s="1"/>
  <c r="A14" i="7" s="1"/>
  <c r="A15" i="7" s="1"/>
  <c r="A16" i="7" s="1"/>
  <c r="A17" i="7" s="1"/>
  <c r="A18" i="7" s="1"/>
  <c r="A19" i="7" l="1"/>
  <c r="A20" i="7" s="1"/>
  <c r="A21" i="7" s="1"/>
  <c r="A22" i="7" s="1"/>
  <c r="A23" i="7" s="1"/>
  <c r="A24" i="7" s="1"/>
  <c r="A25" i="7" s="1"/>
  <c r="A26" i="7" s="1"/>
</calcChain>
</file>

<file path=xl/sharedStrings.xml><?xml version="1.0" encoding="utf-8"?>
<sst xmlns="http://schemas.openxmlformats.org/spreadsheetml/2006/main" count="533" uniqueCount="258">
  <si>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</si>
  <si>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</si>
  <si>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</si>
  <si>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</si>
  <si>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</si>
  <si>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</si>
  <si>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</si>
  <si>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</si>
  <si>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</si>
  <si>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</si>
  <si>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</si>
  <si>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</si>
  <si>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</si>
  <si>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</si>
  <si>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</si>
  <si>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</si>
  <si>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</si>
  <si>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Tidak Diminta</t>
  </si>
  <si>
    <t>2.2  Luaran Calon Dosen Tetap</t>
  </si>
  <si>
    <t>3.3.2  Ruang belajar mandiri</t>
  </si>
  <si>
    <t>Sub-Elemen</t>
  </si>
  <si>
    <t>Penilaian</t>
  </si>
  <si>
    <t>Bobot Kriteria</t>
  </si>
  <si>
    <t>Bobot Elemen</t>
  </si>
  <si>
    <t>Bobot Sub-Elemen</t>
  </si>
  <si>
    <t>Bobot Butir</t>
  </si>
  <si>
    <t>3.2  Sistem Penjaminan Mutu</t>
  </si>
  <si>
    <t>3.2.2  Syarat kelulusan</t>
  </si>
  <si>
    <t>Tidak ada datanya</t>
  </si>
  <si>
    <t>skor = nilai rerata</t>
  </si>
  <si>
    <t>a. Luas ruang kuliah per mahasiswa dan status kepemilikan yaitu SD = milik sendiri atau SW = sewa atau kontrak atau kerjasama</t>
  </si>
  <si>
    <t>Jika luas ruang kuliah &gt; 1 m2 dan berstatus milik sendiri</t>
  </si>
  <si>
    <t>Jika luas ruang kuliah &gt; 1 m2 dan berstatus SW</t>
  </si>
  <si>
    <t xml:space="preserve">Jika luas ruang kuliah = 1 m2 </t>
  </si>
  <si>
    <t xml:space="preserve">Jika luas ruang kuliah antara 0 - 1 m2 </t>
  </si>
  <si>
    <t>b. Luas ruang dosen per dosen</t>
  </si>
  <si>
    <t>Jika luas ruang dosen &gt; 4 m2 dan berstatus milik sendiri</t>
  </si>
  <si>
    <t xml:space="preserve">Jika luas ruang dosen = 4 m2 </t>
  </si>
  <si>
    <t xml:space="preserve">Jika luas ruang dosen antara 0 - 4 m2 </t>
  </si>
  <si>
    <t>c. Luas ruang kantor per pegawai</t>
  </si>
  <si>
    <t>Jika luas ruang kantor &gt; 4 m2 dan berstatus milik sendiri</t>
  </si>
  <si>
    <t xml:space="preserve">Jika luas ruang kantor = 4 m2 </t>
  </si>
  <si>
    <t>d. Luas perpustakaan</t>
  </si>
  <si>
    <t>Jika luas perpustakaan &gt; 300 m2</t>
  </si>
  <si>
    <t>Jika luas perpustakaan = 200 m2</t>
  </si>
  <si>
    <t>Jumlah dan kualifikasi tenaga kependidikan</t>
  </si>
  <si>
    <t>Jumlah dan kualifikasi tenaga kependidikan tidak memenuhi persyaratan</t>
  </si>
  <si>
    <t>Keterpenuhan unsur struktur organisasi UPPS; Unit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</si>
  <si>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Kepemilikan ruang belajar mandiri ditinjau dari luasan per mahasiswa, status kepemilikan, dan kelengkapan</t>
  </si>
  <si>
    <t>Kesesuaian susunan mata kuliah yang mencakup aspek : (1) keberadaan 4 mata kuliah wajib, (2) kesesuaian susunan mata kuliah untuk mencapai capaian pembelajaran, (3) urutan mata kuliah, dan (4) beban sks per semester wajar</t>
  </si>
  <si>
    <t>Level dan jumlah sasaran benchmarking dan mencakup aspek: (1) pengembangan keilmuan, (2) kajian capaian pembelajaran, dan (3) kurikulum program studi sejenis.</t>
  </si>
  <si>
    <t>Diploma III-Pendirian</t>
  </si>
  <si>
    <t>Sarjana Terapan-Pendirian</t>
  </si>
  <si>
    <t>Sarjana Terapan-Penambahan</t>
  </si>
  <si>
    <t>Diploma III-Penambahan</t>
  </si>
  <si>
    <t>Doktor Terapan-Penambahan</t>
  </si>
  <si>
    <t>Magister Terapan-Penambahan</t>
  </si>
  <si>
    <t>1.6  Substansi Praktikum/Praktik/Praktik Studio</t>
  </si>
  <si>
    <t>3.3.4 Akses kepustakaan ilmiah</t>
  </si>
  <si>
    <r>
      <t>2.2  Instruktur/Tutor/Sebutan lain yg sejenis (</t>
    </r>
    <r>
      <rPr>
        <sz val="10"/>
        <color rgb="FFFF0000"/>
        <rFont val="Arial Narrow"/>
        <family val="2"/>
      </rPr>
      <t>Untuk Program Magister cukup Tutor</t>
    </r>
    <r>
      <rPr>
        <sz val="10"/>
        <color theme="1"/>
        <rFont val="Arial Narrow"/>
        <family val="2"/>
      </rPr>
      <t>)</t>
    </r>
  </si>
  <si>
    <r>
      <t>3.2.1  (</t>
    </r>
    <r>
      <rPr>
        <sz val="10"/>
        <color rgb="FFFF0000"/>
        <rFont val="Arial Narrow"/>
        <family val="2"/>
      </rPr>
      <t>Rancangan</t>
    </r>
    <r>
      <rPr>
        <sz val="10"/>
        <color theme="1"/>
        <rFont val="Arial Narrow"/>
        <family val="2"/>
      </rPr>
      <t>) Sistem Penjaminan Mutu Internal</t>
    </r>
  </si>
  <si>
    <r>
      <t xml:space="preserve">3.3.3  Ruang akademik khusus dan peralatan </t>
    </r>
    <r>
      <rPr>
        <sz val="10"/>
        <color rgb="FFFF0000"/>
        <rFont val="Arial Narrow"/>
        <family val="2"/>
      </rPr>
      <t>(untuk penelitian)</t>
    </r>
  </si>
  <si>
    <t>Level dan jumlah sasaran benchmarking dan mencakup aspek: (1) pengembangan dan pengamalan ilmu pengetahuan dan/atau teknologi melalui penalaran dan penelitian ilmiah, (2) kajian kebutuhan masyaraat terkait penerapan keilmuan terhadap kasus-kasus tang berkembang, dan (3) bidang kajian keahlian yang spesifik dalam penerapan ilmu pengetahuan dan teknologi.</t>
  </si>
  <si>
    <t>Profesi atau jenis pekerjaan atau bentuk kerja lainnya. Profil lulusan dilengkapi dengan uraian ringkas kompetensi seluruh profil yang sesuai dengan program pendidikan Magister Terapan, dan keterkaitan profil tersebut dengan keunggulan atau keunikan program studi.</t>
  </si>
  <si>
    <t>Profesi atau jenis pekerjaan atau bentuk kerja lainnya. Profil lulusan dilengkapi dengan uraian ringkas kompetensi seluruh profil yang sesuai dengan program pendidikan Sarjana Terapan, dan keterkaitan profil tersebut dengan keunggulan atau keunikan program studi.</t>
  </si>
  <si>
    <t>Profesi atau jenis pekerjaan atau bentuk kerja lainnya. Profil lulusan dilengkapi dengan uraian ringkas kompetensi seluruh profil yang sesuai dengan program pendidikan Diploma Tiga, dan keterkaitan profil tersebut dengan keunggulan atau keunikan program studi.</t>
  </si>
  <si>
    <t>Rumusan capaian pembelajaran program studi mengacu pada profil lulusan, merujuk pada deskripsi capaian pembelajaran SN-Dikti dan level 5 (lima) KKNI dan relevansinya dengan keunggulan atau keunikan program studi.</t>
  </si>
  <si>
    <t>Rumusan capaian pembelajaran program studi mengacu pada profil lulusan, merujuk pada deskripsi capaian pembelajaran SN-Dikti dan level 6 (enam) KKNI untuk Program Sarjana Terapan dan relevansinya dengan keunggulan atau keunikan program studi.</t>
  </si>
  <si>
    <t>Rumusan capaian pembelajaran program studi mengacu pada profil lulusan, merujuk pada deskripsi capaian pembelajaran SN-Dikti dan level 8 (delapan) KKNI  dan relevansinya dengan keunggulan atau keunikan program studi.</t>
  </si>
  <si>
    <t>Profil lulusan program studi yang berupa profesi atau jenis pekerjaan atau bentuk kerja lainnya. Profil setiap lulusan dilengkapi dengan uraian singkat dan keterkaitannya dengan keunikan atau keunggulan program studi.</t>
  </si>
  <si>
    <t>Keunikan atau keunggulan program studi yang diusulkan berdasarkan perbandingan 3 (tiga) program studi sejenis pada tingkat nasional dan/atau internasional yang mencakup aspek (1) pengembangan keilmuan, (2) kajian capaian pembelajaran, dan (3) kurikulum program studi sejenis.</t>
  </si>
  <si>
    <t>Rumusan capaian pembelajaran program studi yang meliputi unsur sikap, pengetahuan (kompetensi keilmuan), keterampilan umum dan khusus (keahlian) yang dikuasai, sesuai dengan deskripsi capaian pembelajaran Standar Nasional Pendidikan Tinggi (Permendikbud No 3 Tahun 2020) dan deskripsi level 9 (sembilan) KKNI, dan tahapan pendidikan doktor.</t>
  </si>
  <si>
    <t>Rancangan bidang keahlian yang akan menjadi fokus penelitian pada program studi yang diusulkan sesuai dengan rencana keunggulan program studi dan kebutuhan DUDI: (1) Penelitian yang dilakukan secara mandiri oleh perguruan tinggi pengusul, dan atau; (2) Penelitian yang dilakukan melalui  kerjasama dengan mitra industri.</t>
  </si>
  <si>
    <t>Rancangan pembelajaran pendidikan tinggi vokasi bekerja-sama dengan mitra kerjasama (misal teaching industry) sesuai dengan ketentuan peraturan perundang-undangan yang dimuat dalam satu atau lebih dokumen kerjasama yang relevan dari satu atau lebih mitra kerjasama.</t>
  </si>
  <si>
    <t>Susunan/daftar mata kuliah berdasarkan urutan mata kuliah (MK) per semester sesuai dengan model pembelajaran pendidikan tinggi vokasi bekerjasama dengan DUDI</t>
  </si>
  <si>
    <t>Keterkaitan antara mata kuliah/blok sebagai bahan pembelajaran dan riset sesuai dengan tahapan pendidikan doktor yang mengait dengan bahan kajian untuk menjamin terpenuhinya output publikasi pada jurnal internasional bereputasi</t>
  </si>
  <si>
    <t>Bidang – bidang keilmuan yang akan menjadi fokus penelitian pada program studi doktor yang diusulkan sesuai dengan rekam jejak publikasi dosen dan dukungan fasilitas yang disiapkan</t>
  </si>
  <si>
    <t>Substansi praktikum/praktik yang merupakan bagian dari mata kuliah/blok/modul tertentu yang diselenggarakan program studi</t>
  </si>
  <si>
    <t xml:space="preserve">Keterpenuhan 9 (sembilan) kriteria RPS yang baik pada 10 (sepuluh) mata kuliah penciri program studi Diploma Tiga yang diusulkan </t>
  </si>
  <si>
    <t xml:space="preserve">Keterpenuhan 9 (sembilan) kriteria RPS yang baik pada 10 (sepuluh) mata kuliah penciri program studi Sarjana Terapan yang diusulkan </t>
  </si>
  <si>
    <t xml:space="preserve">Keterpenuhan 5 (lima) kriteria RPS yang baik pada 10 (sepuluh) mata kuliah penciri program studi Sarjana Terapan yang diusulkan </t>
  </si>
  <si>
    <t xml:space="preserve">Keterpenuhan 2 (dua) - 3 (tiga) kriteria RPS yang baik pada 10 (sepuluh) mata kuliah penciri program studi Sarjana Terapan yang diusulkan </t>
  </si>
  <si>
    <t>Rancangan 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</si>
  <si>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Status,  jumlah dan kualifikasi akademik calon  dosen tetap</t>
  </si>
  <si>
    <t>Status,  jumlah dan kualifikasi akademik calon  instruktur/tutor atau sebutan lain yang sejenis</t>
  </si>
  <si>
    <t xml:space="preserve">Status,  jumlah dan kualifikasi akademik calon tutor </t>
  </si>
  <si>
    <t>Jumlah keterlibatan dosen dalam penulisan karya ilmiah/seni/olah raga yang dihasilkan dari penelitian dan pengabdian kepada masyarakat</t>
  </si>
  <si>
    <t>Rekam jejak/data publikasi calon dosen tetap yang bidang keahliannya sesuai program studi pada jurnal nasional terakreditasi peringkat 1 atau 2 atau jurnal internasional bereputasi sebagai penulis utama (penulis pertama atau penulis korespondensi).</t>
  </si>
  <si>
    <r>
      <t>Perwujudan</t>
    </r>
    <r>
      <rPr>
        <i/>
        <sz val="10"/>
        <rFont val="Arial Narrow"/>
        <family val="2"/>
      </rPr>
      <t xml:space="preserve"> good governance</t>
    </r>
    <r>
      <rPr>
        <sz val="10"/>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</si>
  <si>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r>
      <t xml:space="preserve">Keterlaksanaan Sistem Penjaminan Mutu Internal berdasarkan keberadaan 5 aspek: 1) dokumen legal pembentukan unsur pelaksana penjaminan mutu; 2) ketersediaan dokumen mutu: kebijakan SPMI, manual SPMI, standar SPMI, dan formulir SPMI; 3) terlaksananya siklus penjaminan mutu (siklus PPEPP); 4) bukti sahih efektivitas pelaksanaan penjaminan mutu (jika ada); 5) memiliki </t>
    </r>
    <r>
      <rPr>
        <i/>
        <sz val="10"/>
        <rFont val="Arial Narrow"/>
        <family val="2"/>
      </rPr>
      <t>external benchmarking</t>
    </r>
    <r>
      <rPr>
        <sz val="10"/>
        <rFont val="Arial Narrow"/>
        <family val="2"/>
      </rPr>
      <t xml:space="preserve"> dalam peningkatan mutu (jika ada).</t>
    </r>
  </si>
  <si>
    <t>Rancangan Kebijakan Sistem Penjaminan Mutu Internal perguruan tinggi minimal dalam bentuk: a) dokumen Kebijakan Sistem Penjaminan Mutu Internal yang mencakup aspek 1) asas dan prinsip;  2) tujuan dan strategi;  3) ruang lingkup; 4) manajemen;5) jumlah dan nama standar; dan b) informasi dokumen SPMI lainnya</t>
  </si>
  <si>
    <t>Persyaratan kelulusan mahasiswa yang mencakup aspek : TOEFL/IELTS, Indeks Prestasi Kumulatitive, Jumlah sks total, Persyaratan seminar, Persyaratan publikasi, Ujian disertasi, dan masa belajar</t>
  </si>
  <si>
    <t xml:space="preserve">Rataan Luas ruangan per mahasiswa atau dosen atau karyawan, dan luas minimum perpustakaan  </t>
  </si>
  <si>
    <t>Jumlah ruang akademik khusus sesuai mata kuliah berpraktikum/ berpraktek dengan luasan 1,5 m2 per mahasiswa, 25 orang per ruang, dilengkapi dengan peralatan yang lengkap dan mutakhir untuk 2 (dua) tahun pertama</t>
  </si>
  <si>
    <t xml:space="preserve">Jumlah ruang akademik khusus sesuai mata kuliah berpraktikum/ berpraktek dengan luasan 1,5 m2 per mahasiswa, 25 orang per ruang, dilengkapi dengan peralatan yang lengkap dan mutakhir  </t>
  </si>
  <si>
    <t xml:space="preserve">Jumlah ruang akademik khusus sesuai kebutuhan riset mahasiswa dan dosen  dilengkapi dengan peralatan yang lengkap dan mutakhir  </t>
  </si>
  <si>
    <t>Kepemilikan akses kepustakaan ilmiah</t>
  </si>
  <si>
    <t xml:space="preserve">1.4  Rancangan Pembelajaran Pendidikan Tinggi Vokasi Bekerjasama dengan Mitra </t>
  </si>
  <si>
    <t>Skor/Nilai</t>
  </si>
  <si>
    <t>3.2.1  Rancangan Sistem Penjaminan Mutu Internal</t>
  </si>
  <si>
    <t>1.5.1 Susunan mata kuliah</t>
  </si>
  <si>
    <t>1.5.2 Pembelajaran yang dilaksanakan dalam bentuk praktikum/praktik/praktik bengkel/praktik studio/praktek lapang atau magang</t>
  </si>
  <si>
    <r>
      <t>1.9  (</t>
    </r>
    <r>
      <rPr>
        <sz val="10"/>
        <color rgb="FFFF0000"/>
        <rFont val="Arial Narrow"/>
        <family val="2"/>
      </rPr>
      <t>Rancangan</t>
    </r>
    <r>
      <rPr>
        <sz val="10"/>
        <color theme="1"/>
        <rFont val="Arial Narrow"/>
        <family val="2"/>
      </rPr>
      <t>) Fasilitasi dan Implementasi Merdeka Belajar bagi Mahasiswa</t>
    </r>
  </si>
  <si>
    <t>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</si>
  <si>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Keterlibatan instruktur/tutor/atau sebutan lain dalam pembelajaran</t>
  </si>
  <si>
    <t>1.7 Rencana Pembelajaran Semester (RPS)</t>
  </si>
  <si>
    <t>1.4.1 Model rancangan pembelajaran</t>
  </si>
  <si>
    <t>1.4.2 Keterlibatan mitra kerjasama</t>
  </si>
  <si>
    <t>Proporsi jumlah jam pembelajaran praktikum/praktik/ praktik bengkel/praktik studio/praktik lapang atau magang terhadap total jam pembelajaran selama masa pendidikan</t>
  </si>
  <si>
    <r>
      <t xml:space="preserve">1.5  Struktur Kurikulum </t>
    </r>
    <r>
      <rPr>
        <sz val="10"/>
        <color rgb="FFFF0000"/>
        <rFont val="Arial Narrow"/>
        <family val="2"/>
      </rPr>
      <t xml:space="preserve"> </t>
    </r>
  </si>
  <si>
    <t xml:space="preserve">1.8 (Rancangan Fokus Penelitian Terutama Yang Melalui Kerjasama - Program Magister) </t>
  </si>
  <si>
    <t xml:space="preserve">3.3  Sarana dan Prasarana      </t>
  </si>
  <si>
    <t>Keterlibatan mitra kerjasama dalam hal  (1) pengembangan kurikulum, (2)  pemanfaatan tenaga ahli, dan (3) penyediaan tempat magang, praktikum, praktik, dan rekruitmen lulusan.</t>
  </si>
  <si>
    <t>2.2.1 Status,  jumlah dan kualifikasi akademik calon  instruktur/tutor atau sebutan lain yang sejenis</t>
  </si>
  <si>
    <t>2.2.2 Keterlibatan instruktur/tutor/atau sebutan lain dalam pembelajaran</t>
  </si>
  <si>
    <t>1.1  Keunggulan Program Studi.</t>
  </si>
  <si>
    <t xml:space="preserve">1.4  Struktur Kurikulum </t>
  </si>
  <si>
    <t>1.5  Substansi Praktikum/Praktik</t>
  </si>
  <si>
    <t>1.6  Rencana Pembelajaran Semester (RPS)</t>
  </si>
  <si>
    <t>Status,  jumlah dan kualifikasi akademik dosen tetap</t>
  </si>
  <si>
    <t>2.3 Tenaga kependidikan</t>
  </si>
  <si>
    <t>3.2  Sistem Penjaminan Mutu Internal</t>
  </si>
  <si>
    <t>3.3  Sarana, Prasarana, dan Wahana Praktik</t>
  </si>
  <si>
    <t>3.  Unit Pengelola Program Studi dan Ketersedian Sarana Prasarana serta Wahana Praktik</t>
  </si>
  <si>
    <t>Jika 25% &lt; KATP &lt; 100%, maka skor = [(16 x KATP) – 4] / 3</t>
  </si>
  <si>
    <t>Jika KATP ≤ 25%, maka skor = 0</t>
  </si>
  <si>
    <t>Tidak ada skor 0</t>
  </si>
  <si>
    <t>Asumsi Skor</t>
  </si>
  <si>
    <t>Nilai Akhir</t>
  </si>
  <si>
    <t>3.3.1  Ruang kuliah, ruang diskusi, ruang kerja dosen, kantor adm dan perpustakaan</t>
  </si>
  <si>
    <t xml:space="preserve">Jika luas ruang diskusi antara 0 - 4 m2 </t>
  </si>
  <si>
    <t xml:space="preserve">Diminta </t>
  </si>
  <si>
    <t xml:space="preserve">3.3.2  Ruang Pembelajaran Khusus </t>
  </si>
  <si>
    <t>Jika luas ruang kantor &amp; adm antara 0 - 4 m2</t>
  </si>
  <si>
    <t>Jika luas perpustakaan  &lt; 200 m2</t>
  </si>
  <si>
    <t>Jika luas ruang diskusi &gt; 12 m2 dan berstatus milik sendiri</t>
  </si>
  <si>
    <t xml:space="preserve">Jika luas ruang diskusi &lt;12 m2 </t>
  </si>
  <si>
    <t>Tidak ada uraian/informasi</t>
  </si>
  <si>
    <t>Jika luas ruang diskusi &gt; 12 m2 dan berstatus KS atau SW</t>
  </si>
  <si>
    <t>Jika luas ruang dosen &gt; 4 m2 dan berstatus KS atau SW</t>
  </si>
  <si>
    <t>Jika luas ruang kantor &gt; 4 m2 dan berstatus KS atau SW</t>
  </si>
  <si>
    <t>3.3.3. Peralatan praktikum/praktik atau yang sejenisnya</t>
  </si>
  <si>
    <t>3.3.2  Ruang Pembelajaran Khusus</t>
  </si>
  <si>
    <t xml:space="preserve">3.3.1 Ruang kelas/diskusi, ruang kerja dosen, kantor adm dan perpustakaan </t>
  </si>
  <si>
    <t xml:space="preserve">3.3.4 Ketersediaan apotek, RS, puskesmas sebagai wahana pembelajaran praktik kefarmasian </t>
  </si>
  <si>
    <t xml:space="preserve">3.3.5 Ketersediaan industri farmasi dan PBF sebagai wahana pembelajaran praktik kefarmasian </t>
  </si>
  <si>
    <t xml:space="preserve">Indikator penilaian untuk pembukaan prodi profesi Apoteker </t>
  </si>
  <si>
    <t>Adanya benchmarking di tingkat internasional dan/atau nasional yang  mencakup aspek: (1) pengembangan keilmuan/keprofesian (2) kajian capaian pembelajaran, dan (3) kurikulum program studi sejenis.</t>
  </si>
  <si>
    <r>
      <t xml:space="preserve">Keunggulan program studi disusun berdasarkan perbandingan dengan program studi sejenis pada tingkat </t>
    </r>
    <r>
      <rPr>
        <b/>
        <sz val="12"/>
        <rFont val="Arial Narrow"/>
        <family val="2"/>
      </rPr>
      <t xml:space="preserve">internasional dan nasional </t>
    </r>
    <r>
      <rPr>
        <sz val="12"/>
        <rFont val="Arial Narrow"/>
        <family val="2"/>
      </rPr>
      <t>yang mencakup tiga aspek</t>
    </r>
  </si>
  <si>
    <r>
      <t xml:space="preserve">Keunggulan program studi disusun berdasarkan perbandingan dengan prgram studi sejenis pada tingkat </t>
    </r>
    <r>
      <rPr>
        <b/>
        <sz val="12"/>
        <rFont val="Arial Narrow"/>
        <family val="2"/>
      </rPr>
      <t>nasional</t>
    </r>
    <r>
      <rPr>
        <sz val="12"/>
        <rFont val="Arial Narrow"/>
        <family val="2"/>
      </rPr>
      <t xml:space="preserve"> yang mencakup tiga aspek</t>
    </r>
  </si>
  <si>
    <r>
      <t xml:space="preserve">Keunggulan program studi disusun berdasarkan perbandingan dengan program studi sejenis pada tingkat </t>
    </r>
    <r>
      <rPr>
        <b/>
        <sz val="12"/>
        <rFont val="Arial Narrow"/>
        <family val="2"/>
      </rPr>
      <t>nasional,</t>
    </r>
    <r>
      <rPr>
        <sz val="12"/>
        <rFont val="Arial Narrow"/>
        <family val="2"/>
      </rPr>
      <t xml:space="preserve"> mencakup kurang dari tiga aspek</t>
    </r>
  </si>
  <si>
    <t>Tidak mendeskripsikan/menguraikan  keunggulan program studi</t>
  </si>
  <si>
    <t>Ttidak ada skor nol</t>
  </si>
  <si>
    <t xml:space="preserve">Profil lulusan dilengkapi dengan uraian ringkas kompetensi setiap profil, termasuk profil keunggulan PS </t>
  </si>
  <si>
    <r>
      <t xml:space="preserve">Profil lulusan Apoteker,  dilengkapi dengan (1) uraian ringkas </t>
    </r>
    <r>
      <rPr>
        <b/>
        <sz val="12"/>
        <rFont val="Arial Narrow"/>
        <family val="2"/>
      </rPr>
      <t xml:space="preserve">seluruh </t>
    </r>
    <r>
      <rPr>
        <sz val="12"/>
        <rFont val="Arial Narrow"/>
        <family val="2"/>
        <charset val="1"/>
      </rPr>
      <t>profil lulusan, yang sesuai dengan KKNI level 7 dan sesuai SKAI dan (2) ada keterkaitan profil dengan  keunggulan prodi</t>
    </r>
  </si>
  <si>
    <r>
      <t xml:space="preserve">Profil lulusan Apoteker,  dilengkapi dengan (1) uraian ringkas </t>
    </r>
    <r>
      <rPr>
        <b/>
        <sz val="12"/>
        <rFont val="Arial Narrow"/>
        <family val="2"/>
      </rPr>
      <t xml:space="preserve"> sebagian</t>
    </r>
    <r>
      <rPr>
        <sz val="12"/>
        <rFont val="Arial Narrow"/>
        <family val="2"/>
        <charset val="1"/>
      </rPr>
      <t xml:space="preserve"> profil lulusan, yang sesuai dengan KKNI level 7 dan sesuai SKAI dan (2) ada keterkaitan profil dengan  keunggulan prodi</t>
    </r>
  </si>
  <si>
    <r>
      <t xml:space="preserve">Profil lulusan Apoteker,  dilengkapi dengan (1) uraian ringkas  </t>
    </r>
    <r>
      <rPr>
        <b/>
        <sz val="12"/>
        <rFont val="Arial Narrow"/>
        <family val="2"/>
      </rPr>
      <t>sebagian</t>
    </r>
    <r>
      <rPr>
        <sz val="12"/>
        <rFont val="Arial Narrow"/>
        <family val="2"/>
        <charset val="1"/>
      </rPr>
      <t xml:space="preserve"> profil lulusan, </t>
    </r>
    <r>
      <rPr>
        <b/>
        <sz val="12"/>
        <rFont val="Arial Narrow"/>
        <family val="2"/>
      </rPr>
      <t>kurang sesua</t>
    </r>
    <r>
      <rPr>
        <sz val="12"/>
        <rFont val="Arial Narrow"/>
        <family val="2"/>
        <charset val="1"/>
      </rPr>
      <t>i dengan KKNI level 7 dan SKAI dan (2) ada keterkaitan profil dengan  keunggulan prodi</t>
    </r>
  </si>
  <si>
    <r>
      <t xml:space="preserve">Profil lulusan Apoteker,  dilengkapi dengan (1) uraian ringkas  </t>
    </r>
    <r>
      <rPr>
        <b/>
        <sz val="12"/>
        <rFont val="Arial Narrow"/>
        <family val="2"/>
      </rPr>
      <t>sebagian</t>
    </r>
    <r>
      <rPr>
        <sz val="12"/>
        <rFont val="Arial Narrow"/>
        <family val="2"/>
        <charset val="1"/>
      </rPr>
      <t xml:space="preserve"> profil lulusan, </t>
    </r>
    <r>
      <rPr>
        <b/>
        <sz val="12"/>
        <rFont val="Arial Narrow"/>
        <family val="2"/>
      </rPr>
      <t>kurang sesuai</t>
    </r>
    <r>
      <rPr>
        <sz val="12"/>
        <rFont val="Arial Narrow"/>
        <family val="2"/>
        <charset val="1"/>
      </rPr>
      <t xml:space="preserve"> dengan KKNI level 7 dan SKAI dan (2) </t>
    </r>
    <r>
      <rPr>
        <b/>
        <sz val="12"/>
        <rFont val="Arial Narrow"/>
        <family val="2"/>
      </rPr>
      <t>tidak ada</t>
    </r>
    <r>
      <rPr>
        <sz val="12"/>
        <rFont val="Arial Narrow"/>
        <family val="2"/>
        <charset val="1"/>
      </rPr>
      <t xml:space="preserve"> keterkaitan profil dengan  keunggulan prodi</t>
    </r>
  </si>
  <si>
    <t xml:space="preserve">Rumusan capaian pembelajaran memenuhi 4 aspek : (1) sesuai dengan profil lulusan, (2) deskripsi kompetensinya sesuai SN-Dikti yang mencakup 4 (empat) domain capaian pembelajaran dan sesuai level 7 (tujuh) KKNI, (3) relevan dengan keunikan atau keunggulan prodi, dan (4) mencantumkan paling sedikit SN Dikti sebagai rujukan </t>
  </si>
  <si>
    <r>
      <t xml:space="preserve">Rumusan capaian pembelajaran memenuhi </t>
    </r>
    <r>
      <rPr>
        <b/>
        <sz val="12"/>
        <rFont val="Arial Narrow"/>
        <family val="2"/>
      </rPr>
      <t xml:space="preserve">2 aspek </t>
    </r>
  </si>
  <si>
    <t>Tidak ada skor nol</t>
  </si>
  <si>
    <t>1.4.1 Kesesuaian mata kuliah</t>
  </si>
  <si>
    <t xml:space="preserve">Kesesuaian mata kuliah yang mencakup aspek : (1) keberadaan 5 mata kuliah wajib, (2) kesesuaian bahan kajian untuk mencapai capaian pembelajaran, (3) beban sks/semester yang wajar </t>
  </si>
  <si>
    <t>Kesesuaian mata kuliah mencakup tiga aspek</t>
  </si>
  <si>
    <t>Kesesuaian mata kuliah mencakup aspek (1) dan satu aspek lainnya</t>
  </si>
  <si>
    <t xml:space="preserve">Kesesuaian mata kuliah mencakup  aspek (1) </t>
  </si>
  <si>
    <t xml:space="preserve">Kesesuaian mata kuliah tidak mencakup semua aspek </t>
  </si>
  <si>
    <t xml:space="preserve">Tidak ada skor nol </t>
  </si>
  <si>
    <t>1.4.2 Pembelajaran yang dilaksanakan dalam bentuk praktikum atau praktik kerja</t>
  </si>
  <si>
    <t>Proporsi jumlah jam pembelajaran praktikum atau praktik kerja terhadap total jam pembelajaran selama masa pendidikan</t>
  </si>
  <si>
    <r>
      <t>Jika PJP =</t>
    </r>
    <r>
      <rPr>
        <sz val="12"/>
        <rFont val="Arial Narrow"/>
        <family val="2"/>
      </rPr>
      <t xml:space="preserve"> 100%</t>
    </r>
  </si>
  <si>
    <t>Jika PJP &lt; 100% maka score = 4 x PJP</t>
  </si>
  <si>
    <t>JP = Jam pembelajaran praktikum atau praktik kerja, JB = Jam pembelajaran total selama masa pendidikan.
PJP = (JP / JB) x 100%</t>
  </si>
  <si>
    <t xml:space="preserve">Substansi praktikum atau praktik kerja yang merupakan bagian dari mata kuliah/blok/modul tertentu yang diselenggarakan program studi profesi </t>
  </si>
  <si>
    <r>
      <t xml:space="preserve">Substansi praktik sesuai dengan nama praktikum/praktik kerja,  </t>
    </r>
    <r>
      <rPr>
        <b/>
        <sz val="12"/>
        <rFont val="Arial Narrow"/>
        <family val="2"/>
      </rPr>
      <t>80% dari durasi praktik</t>
    </r>
    <r>
      <rPr>
        <sz val="12"/>
        <rFont val="Arial Narrow"/>
        <family val="2"/>
        <charset val="1"/>
      </rPr>
      <t xml:space="preserve"> dilaksanakan di mitra kerjasama atau wahana praktiknya</t>
    </r>
  </si>
  <si>
    <r>
      <t xml:space="preserve">Substansi praktik sesuai dengan nama praktikum/praktik kerja, </t>
    </r>
    <r>
      <rPr>
        <b/>
        <sz val="12"/>
        <rFont val="Arial Narrow"/>
        <family val="2"/>
      </rPr>
      <t>70% dari durasi prakti</t>
    </r>
    <r>
      <rPr>
        <sz val="12"/>
        <rFont val="Arial Narrow"/>
        <family val="2"/>
        <charset val="1"/>
      </rPr>
      <t>k dilaksanakan di mitra kerjasama atau wahana praktiknya</t>
    </r>
  </si>
  <si>
    <r>
      <t>Substansi praktik sesuai dengan nama praktikum/praktik kerja,</t>
    </r>
    <r>
      <rPr>
        <b/>
        <sz val="12"/>
        <rFont val="Arial Narrow"/>
        <family val="2"/>
      </rPr>
      <t xml:space="preserve"> 60% dari durasi praktik</t>
    </r>
    <r>
      <rPr>
        <sz val="12"/>
        <rFont val="Arial Narrow"/>
        <family val="2"/>
        <charset val="1"/>
      </rPr>
      <t xml:space="preserve"> dilaksanakan di mitra kerjasama atauwahana praktiknya </t>
    </r>
  </si>
  <si>
    <r>
      <t xml:space="preserve">Substansi praktik sesuai dengan nama praktikum/praktik kerja, </t>
    </r>
    <r>
      <rPr>
        <b/>
        <sz val="12"/>
        <rFont val="Arial Narrow"/>
        <family val="2"/>
      </rPr>
      <t xml:space="preserve"> 50% dari durasi praktik</t>
    </r>
    <r>
      <rPr>
        <sz val="12"/>
        <rFont val="Arial Narrow"/>
        <family val="2"/>
        <charset val="1"/>
      </rPr>
      <t xml:space="preserve"> dilaksanakan di mitra kerjasama atauwahana praktiknya </t>
    </r>
  </si>
  <si>
    <r>
      <t>Substansi praktik sesuai dengan nama praktikum/praktik kerja,</t>
    </r>
    <r>
      <rPr>
        <b/>
        <sz val="12"/>
        <rFont val="Arial Narrow"/>
        <family val="2"/>
      </rPr>
      <t xml:space="preserve"> &lt; 50% dari durasi praktik</t>
    </r>
    <r>
      <rPr>
        <sz val="12"/>
        <rFont val="Arial Narrow"/>
        <family val="2"/>
        <charset val="1"/>
      </rPr>
      <t xml:space="preserve"> dilaksanakan di mitra kerjasama atau wahana praktiknya</t>
    </r>
  </si>
  <si>
    <t>Ketersediaan RPS untuk 5 (lima) mata kuliah penciri PSPA yang memenuhi 9 (sembilan) komponen :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</si>
  <si>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r>
      <t xml:space="preserve">Ada 5 (lima) mata kuliah dilengkapi dengan RPS yang memenuhi </t>
    </r>
    <r>
      <rPr>
        <b/>
        <sz val="12"/>
        <rFont val="Arial Narrow"/>
        <family val="2"/>
      </rPr>
      <t>9 (sembilan) komponen,</t>
    </r>
    <r>
      <rPr>
        <sz val="12"/>
        <rFont val="Arial Narrow"/>
        <family val="2"/>
      </rPr>
      <t xml:space="preserve"> yang menunjukkan  ciri program studi secara jelas serta menggunakan referensi yang relevan dan mutakhir  </t>
    </r>
  </si>
  <si>
    <r>
      <t>Ada 5 (lima) mata kuliah dilengkapi dengan RPS yang memenuhi 8</t>
    </r>
    <r>
      <rPr>
        <b/>
        <sz val="12"/>
        <rFont val="Arial Narrow"/>
        <family val="2"/>
      </rPr>
      <t xml:space="preserve"> (delapan) komponen,</t>
    </r>
    <r>
      <rPr>
        <sz val="12"/>
        <rFont val="Arial Narrow"/>
        <family val="2"/>
      </rPr>
      <t xml:space="preserve"> yang menunjukkan  ciri program studi secara jelas serta menggunakan referensi yang relevan dan mutakhir  </t>
    </r>
  </si>
  <si>
    <r>
      <t>Ada 5 (lima) mata kuliah dilengkapi dengan RPS yang memenuhi 7</t>
    </r>
    <r>
      <rPr>
        <b/>
        <sz val="12"/>
        <rFont val="Arial Narrow"/>
        <family val="2"/>
      </rPr>
      <t xml:space="preserve"> (tujuh) komponen,</t>
    </r>
    <r>
      <rPr>
        <sz val="12"/>
        <rFont val="Arial Narrow"/>
        <family val="2"/>
      </rPr>
      <t xml:space="preserve"> yang menunjukkan  ciri program studi secara jelas serta menggunakan referensi yang relevan </t>
    </r>
  </si>
  <si>
    <r>
      <t>Ada 5 (lima) mata kuliah dilengkapi dengan RPS yang memenuhi 6</t>
    </r>
    <r>
      <rPr>
        <b/>
        <sz val="12"/>
        <rFont val="Arial Narrow"/>
        <family val="2"/>
      </rPr>
      <t xml:space="preserve"> (enam) komponen,</t>
    </r>
    <r>
      <rPr>
        <sz val="12"/>
        <rFont val="Arial Narrow"/>
        <family val="2"/>
      </rPr>
      <t xml:space="preserve"> yang menunjukkan  ciri program studi secara jelas serta menggunakan referensi yang relevan </t>
    </r>
  </si>
  <si>
    <r>
      <t>Ada 5 (lima) mata kuliah dilengkapi dengan RPS yang memenuhi &lt; 6</t>
    </r>
    <r>
      <rPr>
        <b/>
        <sz val="12"/>
        <rFont val="Arial Narrow"/>
        <family val="2"/>
      </rPr>
      <t xml:space="preserve"> (enam) komponen,</t>
    </r>
    <r>
      <rPr>
        <sz val="12"/>
        <rFont val="Arial Narrow"/>
        <family val="2"/>
      </rPr>
      <t xml:space="preserve"> yang menunjukkan  ciri program studi secara jelas serta menggunakan referensi yang relevan </t>
    </r>
  </si>
  <si>
    <t>2.  Sumber Daya Manusia (Dosen tetap, Dosen Pembimbing/Tutor/Preseptor, dan Tenaga Kependidikan)</t>
  </si>
  <si>
    <t xml:space="preserve">2.1  Dosen tetap pada program studi pendidikan profesi apoteker </t>
  </si>
  <si>
    <r>
      <t xml:space="preserve">Jumlah calon dosen tetap sedikitnya </t>
    </r>
    <r>
      <rPr>
        <b/>
        <sz val="12"/>
        <rFont val="Arial Narrow"/>
        <family val="2"/>
      </rPr>
      <t>5 (lima) orang:</t>
    </r>
    <r>
      <rPr>
        <sz val="12"/>
        <rFont val="Arial Narrow"/>
        <family val="2"/>
      </rPr>
      <t xml:space="preserve">
(1) berlatar belakang profesi Apoteker dan memiliki STRA yang masih berlaku (2) berkualifikasi akademik paling rendah  magister/spesialis farmasi atau bidang kesehatan lain yang relevan dengan PSPA, atau setara dengan level 8 (delapan) KKNI (3) telah diangkat sebagai dosen tetap yang dipekerjakan pada PT pengusul atau telah diangkat sebagai dosen tetap oleh Badan Penyelenggara.
</t>
    </r>
  </si>
  <si>
    <t xml:space="preserve">Skor = nol </t>
  </si>
  <si>
    <t>2.2.Pembimbing praktik/Preseptor</t>
  </si>
  <si>
    <t>2.2.1 Kualifikasi  Pembimbing praktik /Preseptor</t>
  </si>
  <si>
    <r>
      <t xml:space="preserve">Kualifikasi akademik Pembimbing praktik/Preseptor
</t>
    </r>
    <r>
      <rPr>
        <b/>
        <sz val="12"/>
        <color theme="1"/>
        <rFont val="Arial Narrow"/>
        <family val="2"/>
      </rPr>
      <t>KATP</t>
    </r>
    <r>
      <rPr>
        <sz val="12"/>
        <color theme="1"/>
        <rFont val="Arial Narrow"/>
        <family val="2"/>
      </rPr>
      <t xml:space="preserve"> = Persentase Pembimbing praktik/Preseptor yang berkualifikasi minimal</t>
    </r>
    <r>
      <rPr>
        <b/>
        <sz val="12"/>
        <rFont val="Arial Narrow"/>
        <family val="2"/>
      </rPr>
      <t xml:space="preserve"> Profesi Apt dan S2</t>
    </r>
    <r>
      <rPr>
        <sz val="12"/>
        <color rgb="FF0070C0"/>
        <rFont val="Arial Narrow"/>
        <family val="2"/>
      </rPr>
      <t xml:space="preserve"> </t>
    </r>
  </si>
  <si>
    <t>Jika KATP = 100%, maka skor = 4.</t>
  </si>
  <si>
    <t>2.2.2 Rasio Pembimbing praktik/preseptor dengan rencana jumlah penerimaan mahasiswa</t>
  </si>
  <si>
    <t>Rasio Pembimbing praktik/Preseptor pada seluruh wahana praktik dengan rencana jumlah penerimaan mahasiswa profesi setiap semester                                                           1. Apotek : 1 preseptor maksimal 5 mahasiswa;
2. Puskesmas : 1 preseptor maksimal 5 mahasiswa;
3. Rumah Sakit: 1 preseptor maksimal 10 mahasiswa;
4. Industri : 1 preseptor maksimal 5 mahasiswa
5. PBF : 1 preseptor maksimal 5 mahasiswa
PKT = Persentasi rata-rata kapasitas tempat PKPA
Catatan :
PKT masing-masing tempat PKPA dihitung dahulu, lalu dihitung PKT</t>
  </si>
  <si>
    <r>
      <rPr>
        <b/>
        <sz val="12"/>
        <color theme="1"/>
        <rFont val="Arial Narrow"/>
        <family val="2"/>
        <charset val="1"/>
      </rPr>
      <t xml:space="preserve">PKT </t>
    </r>
    <r>
      <rPr>
        <b/>
        <sz val="12"/>
        <color theme="1"/>
        <rFont val="Calibri"/>
        <family val="2"/>
      </rPr>
      <t>≥ 80%</t>
    </r>
  </si>
  <si>
    <r>
      <t xml:space="preserve">60% </t>
    </r>
    <r>
      <rPr>
        <b/>
        <sz val="12"/>
        <color theme="1"/>
        <rFont val="Calibri"/>
        <family val="2"/>
      </rPr>
      <t>≤</t>
    </r>
    <r>
      <rPr>
        <b/>
        <sz val="12"/>
        <color theme="1"/>
        <rFont val="Arial Narrow"/>
        <family val="2"/>
        <charset val="1"/>
      </rPr>
      <t xml:space="preserve"> PKT &lt;80%</t>
    </r>
  </si>
  <si>
    <r>
      <rPr>
        <b/>
        <sz val="12"/>
        <color theme="1"/>
        <rFont val="Arial Narrow"/>
        <family val="2"/>
      </rPr>
      <t>60% ≤ PKT &lt;80%</t>
    </r>
  </si>
  <si>
    <t>40% ≤ PKT &lt; 60%</t>
  </si>
  <si>
    <t>20% ≤ PKT &lt; 40%</t>
  </si>
  <si>
    <t>Jumlah tenaga kependidikan lebih dari 3 (tiga) orang,  salah satunya berkualifikasi magister, dan 1 (satu) orang pustakawan di tingkat perguruan tinggi dengan kualifikasi Diploma Tiga perpustakaan atau yang sejenis</t>
  </si>
  <si>
    <t>Jika jumlah tenaga kependidikan 2 (dua) orang atau lebih, berkualifikasi sarjana atau sarjana terapan dan 1 (satu) orang pustakawan di tingkat perguruan tinggi dengan kualifikasi Diploma Tiga perpustakaan atau yang sejenis</t>
  </si>
  <si>
    <t>Jika jumlah tenaga kependidikan 2 (dua) orang atau lebih,  berkualifikasi Diploma Tiga dan 1 (satu) orang pustakawan di tingkat perguruan tinggi dengan kualifikasi Diploma Tiga perpustakaan atau yang sejenis</t>
  </si>
  <si>
    <t>Jika jumlah tenaga kependidikan 2 (dua) orang atau lebih,  berkualifikasi Diploma Tiga, namun tidak  ada pustakawan di tingkat perguruan tinggi dengan kualifikasi Diploma Tiga perpustakaan atau yang sejenis</t>
  </si>
  <si>
    <t>Keterpenuhan unsur struktur organisasi Unit Pengelola Program Studi (UPPS) yang mencakup aspek: 
1. 5 unsur unit pengelola program studi: 
    a) unsur penyusun kebijakan; 
    b) unsur pelaksana akademik; 
    c) unsur pengawas dan penjaminan mutu; 
    d) unsur penunjang akademik atau sumber belajar
    e) unsur pelaksana administrasi atau tata usaha. 
2. penjelasan tata kerja dan tata hubungan</t>
  </si>
  <si>
    <t>Jika struktur organisasi memenuhi 5 (lima) unsur UPPS, dilengkapi dengan penjelasan tata kerja  dan tata hubungan antara program studi yang diusulkan dan unit-unit organisasi pada UPPS</t>
  </si>
  <si>
    <t>Jika struktur organisasi memenuhi 4 (empat) unsur UPPS, dilengkapi dengan penjelasan tata kerja  dan tata hubungan antara program studi yang diusulkan dan unit-unit organisasi pada UPPS</t>
  </si>
  <si>
    <t>Jika struktur organisasi memenuhi (3 tiga) unsur UPPS, dilengkapi dengan penjelasan tata kerja  dan tata hubungan antara program studi yang diusulkan dan unit-unit organisasi pada UPPS</t>
  </si>
  <si>
    <t>Jika struktur organisasi memenuhi &lt; 3 tiga) unsur UPPS, dilengkapi dengan penjelasan tata kerja  dan tata hubungan antara program studi yang diusulkan dan unit-unit organisasi pada UPPS</t>
  </si>
  <si>
    <t>Jika struktur organisasi tidak memenuhi seluruh unsur UPPS, dan tidak dilengkapi dengan penjelasan tata kerja  dan tata hubungan antara program studi yang diusulkan dan unit-unit organisasi pada UPPS</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</si>
  <si>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</si>
  <si>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Perwujudan good governance dan lima pilar tata pamong  memenuhi 5 (lima) aspek</t>
  </si>
  <si>
    <t>Perwujudan good governance dan lima pilar tata pamong  memenuhi 4 (empat) aspek</t>
  </si>
  <si>
    <t>Perwujudan good governance dan lima pilar tata pamong  memenuhi 3 (tiga) aspek</t>
  </si>
  <si>
    <t>Perwujudan good governance dan lima pilar tata pamong  memenuhi 1 - 2 aspek</t>
  </si>
  <si>
    <r>
      <t xml:space="preserve">Tidak menjelaskan rencana perwujudan </t>
    </r>
    <r>
      <rPr>
        <i/>
        <sz val="12"/>
        <rFont val="Arial Narrow"/>
        <family val="2"/>
      </rPr>
      <t>good governance dan 5 pilar tata pamong</t>
    </r>
  </si>
  <si>
    <r>
      <t xml:space="preserve">Keterlaksanaan Sistem Penjaminan Mutu Internal (akademik dan non akademik) berdasarkan keberadaan 5 (lima) aspek: 1) Dokumen legal pembentukan unsur pelaksana penjaminan mutu; 2) Ketersediaan dokumen mutu berupa kebijakan SPMI, manual SPMI, standar SPMI, dan formulir SPMI; 3) terlaksananya siklus penjaminan mutu (siklus PPEPP); 4) bukti sahih efektivitas pelaksanaan penjaminan mutu </t>
    </r>
    <r>
      <rPr>
        <sz val="12"/>
        <rFont val="Arial Narrow"/>
        <family val="2"/>
      </rPr>
      <t xml:space="preserve">5) memiliki </t>
    </r>
    <r>
      <rPr>
        <i/>
        <sz val="12"/>
        <rFont val="Arial Narrow"/>
        <family val="2"/>
      </rPr>
      <t>external benchmarking</t>
    </r>
    <r>
      <rPr>
        <sz val="12"/>
        <rFont val="Arial Narrow"/>
        <family val="2"/>
      </rPr>
      <t xml:space="preserve"> dalam peningkatan mutu</t>
    </r>
  </si>
  <si>
    <t>UPPS telah melaksanakan SPMI yang berdasarkan keberadaan 5 aspek.</t>
  </si>
  <si>
    <t>UPPS telah melaksanakan SPMI denganmemenuhi aspek (1) sampai (4).</t>
  </si>
  <si>
    <t>UPPS telah melaksanakan SPMI dengan memenuhi aspek (1) sampai (3).</t>
  </si>
  <si>
    <t>UPPS telah melaksanakan SPMI yang memenuhi aspek (1) dan (2)</t>
  </si>
  <si>
    <t>UPPS telah melaksamakam SPMI yang memenuhi aspek (1)</t>
  </si>
  <si>
    <t>b. Luas ruang kelas/diskusi</t>
  </si>
  <si>
    <t xml:space="preserve">Jika luas perpustakaan antara 200 - 300 m2 </t>
  </si>
  <si>
    <t xml:space="preserve">Jumlah ruang pembelajaran khusus untuk 1 (satu) tahun pertama terdiri dari Apotek Pendidikan untuk mahasiswa berpraktik, serta ruang OSCE dan ruang CBT untuk melakukan ujian kompetensi  </t>
  </si>
  <si>
    <t>3.3.3 Peralatan praktikum/praktik atau yang sejenisnya</t>
  </si>
  <si>
    <t xml:space="preserve">Rataan kondisi minimum ruang pembelajaran khusus yang digunakan untuk pembelajaran praktik dan ujian kompetensi mahasiswa profesi  </t>
  </si>
  <si>
    <t>a. Apotek Pendidikan (AP) memiliki SIA, status kepemilikan SD = milik sendiri, KS= kerja sama atau SW = sewa</t>
  </si>
  <si>
    <t>Jika AP memiliki SIA dan berstatus milik sendiri</t>
  </si>
  <si>
    <t>Jika AP memiliki SIA dan berstatus sewa</t>
  </si>
  <si>
    <t>b. Ruang OSCE (sesuai standar PN-UKAI) min 1 lokasi dengan 10 (sepuluh) station (luas min 3,5x4m2), status kepemilikan SD = milik sendiri, KS = kerja sama, SW = sewa</t>
  </si>
  <si>
    <t>Sesuai kriteria dan berstatus milik sendiri.</t>
  </si>
  <si>
    <r>
      <t xml:space="preserve">c. Ruang CBT (sesuai standar LPUK) minimum tdd 55 </t>
    </r>
    <r>
      <rPr>
        <i/>
        <sz val="12"/>
        <rFont val="Arial Narrow"/>
        <family val="2"/>
      </rPr>
      <t xml:space="preserve">workstation, </t>
    </r>
    <r>
      <rPr>
        <sz val="12"/>
        <rFont val="Arial Narrow"/>
        <family val="2"/>
      </rPr>
      <t>status kepemilikan SD = milik sendiri, KS = kerja sama, SW = sewa</t>
    </r>
  </si>
  <si>
    <t xml:space="preserve">3.3.4. Ketersediaan wahana pembelajaran praktik kefarmasian di apotek, rumah sakit, puskesmas   </t>
  </si>
  <si>
    <t xml:space="preserve">Ketersediaan Apotek sebagai wahana praktik kerja dengan kriteria:                                                                                   1. Memiliki dokumen perjanjian kerja sama (MoA)                                               2. Memiliki pembimbing praktik/preseptor yang memiliki kualifikasi dan rasio sesuai standar                                                                                        3. Memenuhi jumlah kasus pembelajaran/ pembimbingan profesi di apotek min 75 lembar resep/bulan                                                                     4. Rotasi praktik meliputi pengelolaan sediaan farmasi, dan BMHP serta pelayanan farmasi klinik                                                                                 5. Durasi praktik kerja yang memadai (min 200 jam)               </t>
  </si>
  <si>
    <t xml:space="preserve">Memenuhi semua kriteria             </t>
  </si>
  <si>
    <t>Memenuhi  kriteria 1,2, 3 dan 4</t>
  </si>
  <si>
    <t>Memenuhi 3 kriteria</t>
  </si>
  <si>
    <t xml:space="preserve">Memenuhi 2 kriteria </t>
  </si>
  <si>
    <t xml:space="preserve">Ketersediaan RS minimum  tipe B sebagai wahana praktik kerja dengan kriteria:                                                                                   1. Memiliki dokumen perjanjian kerja sama (MoA)                                               2. Memiliki pembimbing praktik/preseptor yang memiliki kualifikasi dan rasio sesuai standar (1 : 10)                                                                                       3. Rotasi praktik meliputi pengelolaan sediaan farmasi, Alkes, dan BMHP serta pelayanan farmasi klinik                                                                                 4. Durasi praktik kerja yang memadai (min 200 jam)               </t>
  </si>
  <si>
    <t>Memenuhi  kriteria 1,2, dan 3</t>
  </si>
  <si>
    <t>Memenuhi  2 kriteria</t>
  </si>
  <si>
    <t xml:space="preserve">Memenuhi 2  kriteria </t>
  </si>
  <si>
    <t xml:space="preserve">Ketersediaan Puskesmas sebagai wahana praktik kerja  dengan kriteria:                                                                                   1. Memiliki dokumen perjanjian kerja sama (MoA)                                               2. Memiliki pembimbing praktik/preseptor yang memiliki kualifikasi dan rasio sesuai standar (1 : 5)                                                                                       3.  Rotasi praktik meliputi pengelolaan sediaan farmasi dan BMHP serta pelayanan farmasi klinik                                  4. Durasi praktik kerja yang memadai (min 200 jam)               </t>
  </si>
  <si>
    <t>Memenuhi 2 kriteria</t>
  </si>
  <si>
    <t xml:space="preserve">Memenuhi  1 kriteria </t>
  </si>
  <si>
    <t>3.3.5 Ketersediaan wahana pembelajaran praktik kefarmasian di industri farmasi, PBF</t>
  </si>
  <si>
    <t xml:space="preserve">Ketersediaan Industri farmasi sebagai wahana praktik kerja dengan kriteria:                                                                                   1. Memiliki dokumen perjanjian kerja sama (MoA)                                               2. Memiliki pembimbing praktik/preseptor yang memiliki kualifikasi dan rasio sesuai standar (1 : 5)                                                                                       3. Memenuhi jumlah kasus pembelajaran/ pembimbingan profesi di  industri farmasi min 3 batch /periode PKPA                                                              4. Rotasi praktik kerja sesuai standar CPOB/CPOTB/ CPKB                                                                                  5. Durasi praktik kerja yang memadai (min 200 jam)               </t>
  </si>
  <si>
    <t xml:space="preserve">Ketersediaan PBF sebagai wahana praktik kerja dengan kriteria:                                                                                   1. Memiliki dokumen perjanjian kerja sama (MoA)                                               2. Memiliki pembimbing praktik/preseptor yang memiliki kualifikasi dan rasio sesuai standar (1 : 5)                                                                                      3. Memenuhi jumlah kasus pembelajaran/ pembimbingan profesi di PBF  min 100 transaksi/bulan                                  4. Rotasi praktk kerja sesuai standar CDOB                                                         5. Durasi praktik kerja yang memadai (min 200 jam)               </t>
  </si>
  <si>
    <r>
      <t xml:space="preserve">Rumusan capaian pembelajaran memenuhi </t>
    </r>
    <r>
      <rPr>
        <b/>
        <sz val="12"/>
        <rFont val="Arial Narrow"/>
        <family val="2"/>
      </rPr>
      <t xml:space="preserve">3 aspek </t>
    </r>
  </si>
  <si>
    <r>
      <t xml:space="preserve">Rumusan capaian pembelajaran memenuhi </t>
    </r>
    <r>
      <rPr>
        <b/>
        <sz val="12"/>
        <rFont val="Arial Narrow"/>
        <family val="2"/>
      </rPr>
      <t xml:space="preserve">4 aspek  </t>
    </r>
  </si>
  <si>
    <t xml:space="preserve">Rumusan capaian pembelajaran hanya memenuhi satu aspek </t>
  </si>
  <si>
    <t>Sesuai kriteria dan berstatus sewa.</t>
  </si>
  <si>
    <t xml:space="preserve">Tersedianya Apotek Pendidikan, ruang OSCE dan ruang CBT dari sewa/kerjasama, terawat baik, dan dapat diakses sesuai jadwal.               </t>
  </si>
  <si>
    <r>
      <t xml:space="preserve">Tersedianya </t>
    </r>
    <r>
      <rPr>
        <b/>
        <sz val="12"/>
        <rFont val="Arial Narrow"/>
        <family val="2"/>
      </rPr>
      <t>Apotek Pendidikan,</t>
    </r>
    <r>
      <rPr>
        <sz val="12"/>
        <rFont val="Arial Narrow"/>
        <family val="2"/>
      </rPr>
      <t xml:space="preserve"> </t>
    </r>
    <r>
      <rPr>
        <b/>
        <sz val="12"/>
        <rFont val="Arial Narrow"/>
        <family val="2"/>
      </rPr>
      <t xml:space="preserve">ruang OSCE, </t>
    </r>
    <r>
      <rPr>
        <sz val="12"/>
        <rFont val="Arial Narrow"/>
        <family val="2"/>
      </rPr>
      <t xml:space="preserve"> dan </t>
    </r>
    <r>
      <rPr>
        <b/>
        <sz val="12"/>
        <rFont val="Arial Narrow"/>
        <family val="2"/>
      </rPr>
      <t>ruang CBT</t>
    </r>
    <r>
      <rPr>
        <sz val="12"/>
        <rFont val="Arial Narrow"/>
        <family val="2"/>
      </rPr>
      <t>,</t>
    </r>
    <r>
      <rPr>
        <b/>
        <sz val="12"/>
        <rFont val="Arial Narrow"/>
        <family val="2"/>
      </rPr>
      <t xml:space="preserve"> milik sendiri</t>
    </r>
    <r>
      <rPr>
        <sz val="12"/>
        <rFont val="Arial Narrow"/>
        <family val="2"/>
      </rPr>
      <t xml:space="preserve">, terawat baik, dan dapat diakses sesuai jadwal.               </t>
    </r>
  </si>
  <si>
    <t>tidak ada skor 3</t>
  </si>
  <si>
    <t>Skor = nol</t>
  </si>
  <si>
    <t>Lampiran 8 Peraturan BAN-PT Nomor 12 Tahun 2020 tentang Instrumen Pemenuhan Syarat Minimum Akreditasi Enam Program Profesi dan Satu Program Spesialis Bidang Kesehatan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</si>
</sst>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2" x14ac:knownFonts="1">
    <font>
      <sz val="11"/>
      <color theme="1"/>
      <name val="Calibri"/>
      <family val="2"/>
      <scheme val="minor"/>
    </font>
    <font>
      <sz val="10"/>
      <name val="Arial Narrow"/>
      <family val="2"/>
    </font>
    <font>
      <sz val="11"/>
      <name val="Arial Narrow"/>
      <family val="2"/>
    </font>
    <font>
      <sz val="12"/>
      <name val="Arial Narrow"/>
      <family val="2"/>
    </font>
    <font>
      <b/>
      <sz val="11"/>
      <name val="Arial Narrow"/>
      <family val="2"/>
    </font>
    <font>
      <b/>
      <sz val="10"/>
      <name val="Arial Narrow"/>
      <family val="2"/>
    </font>
    <font>
      <b/>
      <sz val="10"/>
      <color theme="1"/>
      <name val="Arial Narrow"/>
      <family val="2"/>
    </font>
    <font>
      <sz val="10"/>
      <color theme="1"/>
      <name val="Arial Narrow"/>
      <family val="2"/>
    </font>
    <font>
      <sz val="10"/>
      <color rgb="FFFF0000"/>
      <name val="Arial Narrow"/>
      <family val="2"/>
    </font>
    <font>
      <i/>
      <sz val="10"/>
      <name val="Arial Narrow"/>
      <family val="2"/>
    </font>
    <font>
      <sz val="11"/>
      <color theme="1"/>
      <name val="Calibri"/>
      <family val="2"/>
      <scheme val="minor"/>
    </font>
    <font>
      <sz val="11"/>
      <color rgb="FFFF0000"/>
      <name val="Arial Narrow"/>
      <family val="2"/>
    </font>
    <font>
      <b/>
      <sz val="12"/>
      <name val="Arial"/>
      <family val="2"/>
    </font>
    <font>
      <sz val="12"/>
      <name val="Arial"/>
      <family val="2"/>
    </font>
    <font>
      <sz val="12"/>
      <color rgb="FFFF0000"/>
      <name val="Arial"/>
      <family val="2"/>
    </font>
    <font>
      <sz val="12"/>
      <color rgb="FF0070C0"/>
      <name val="Arial"/>
      <family val="2"/>
    </font>
    <font>
      <b/>
      <sz val="12"/>
      <name val="Arial Narrow"/>
      <family val="2"/>
      <charset val="1"/>
    </font>
    <font>
      <sz val="12"/>
      <name val="Arial Narrow"/>
      <family val="2"/>
      <charset val="1"/>
    </font>
    <font>
      <b/>
      <sz val="12"/>
      <name val="Arial Narrow"/>
      <family val="2"/>
    </font>
    <font>
      <b/>
      <sz val="12"/>
      <color rgb="FF0070C0"/>
      <name val="Arial Narrow"/>
      <family val="2"/>
      <charset val="1"/>
    </font>
    <font>
      <b/>
      <sz val="12"/>
      <color rgb="FFFF0000"/>
      <name val="Arial Narrow"/>
      <family val="2"/>
    </font>
    <font>
      <sz val="12"/>
      <color theme="1"/>
      <name val="Arial Narrow"/>
      <family val="2"/>
    </font>
    <font>
      <b/>
      <sz val="12"/>
      <color theme="1"/>
      <name val="Arial Narrow"/>
      <family val="2"/>
    </font>
    <font>
      <sz val="12"/>
      <color rgb="FF0070C0"/>
      <name val="Arial Narrow"/>
      <family val="2"/>
    </font>
    <font>
      <sz val="12"/>
      <color rgb="FFFF0000"/>
      <name val="Arial Narrow"/>
      <family val="2"/>
    </font>
    <font>
      <b/>
      <sz val="12"/>
      <color rgb="FFFF0000"/>
      <name val="Arial Narrow"/>
      <family val="2"/>
      <charset val="1"/>
    </font>
    <font>
      <sz val="12"/>
      <color rgb="FFFF0000"/>
      <name val="Arial Narrow"/>
      <family val="2"/>
      <charset val="1"/>
    </font>
    <font>
      <sz val="12"/>
      <color theme="1"/>
      <name val="Arial Narrow"/>
      <family val="2"/>
      <charset val="1"/>
    </font>
    <font>
      <b/>
      <sz val="12"/>
      <color theme="1"/>
      <name val="Arial Narrow"/>
      <family val="2"/>
      <charset val="1"/>
    </font>
    <font>
      <b/>
      <sz val="12"/>
      <color theme="1"/>
      <name val="Calibri"/>
      <family val="2"/>
    </font>
    <font>
      <i/>
      <sz val="12"/>
      <name val="Arial Narrow"/>
      <family val="2"/>
    </font>
    <font>
      <sz val="10"/>
      <name val="Arial"/>
      <family val="2"/>
    </font>
  </fonts>
  <fills count="10">
    <fill>
      <patternFill patternType="none"/>
    </fill>
    <fill>
      <patternFill patternType="gray125"/>
    </fill>
    <fill>
      <patternFill patternType="solid">
        <fgColor rgb="FF00FF0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39997558519241921"/>
        <bgColor indexed="64"/>
      </patternFill>
    </fill>
    <fill>
      <patternFill patternType="solid">
        <fgColor theme="0"/>
        <bgColor indexed="64"/>
      </patternFill>
    </fill>
  </fills>
  <borders count="22">
    <border>
      <left/>
      <right/>
      <top/>
      <bottom/>
      <diagonal/>
    </border>
    <border>
      <left style="thin">
        <color auto="1"/>
      </left>
      <right style="thin">
        <color auto="1"/>
      </right>
      <top style="thin">
        <color auto="1"/>
      </top>
      <bottom style="thin">
        <color auto="1"/>
      </bottom>
      <diagonal/>
    </border>
    <border>
      <left style="medium">
        <color indexed="64"/>
      </left>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right style="medium">
        <color indexed="64"/>
      </right>
      <top style="medium">
        <color indexed="64"/>
      </top>
      <bottom/>
      <diagonal/>
    </border>
    <border>
      <left/>
      <right style="medium">
        <color indexed="64"/>
      </right>
      <top/>
      <bottom/>
      <diagonal/>
    </border>
    <border>
      <left style="medium">
        <color indexed="64"/>
      </left>
      <right/>
      <top style="medium">
        <color indexed="64"/>
      </top>
      <bottom/>
      <diagonal/>
    </border>
    <border>
      <left style="thin">
        <color auto="1"/>
      </left>
      <right/>
      <top style="medium">
        <color indexed="64"/>
      </top>
      <bottom style="thin">
        <color auto="1"/>
      </bottom>
      <diagonal/>
    </border>
    <border>
      <left style="medium">
        <color indexed="64"/>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indexed="64"/>
      </right>
      <top style="thin">
        <color auto="1"/>
      </top>
      <bottom/>
      <diagonal/>
    </border>
    <border>
      <left/>
      <right style="thin">
        <color auto="1"/>
      </right>
      <top/>
      <bottom style="thin">
        <color indexed="64"/>
      </bottom>
      <diagonal/>
    </border>
  </borders>
  <cellStyleXfs count="2">
    <xf numFmtId="0" fontId="0" fillId="0" borderId="0"/>
    <xf numFmtId="9" fontId="10" fillId="0" borderId="0" applyFont="0" applyFill="0" applyBorder="0" applyAlignment="0" applyProtection="0"/>
  </cellStyleXfs>
  <cellXfs count="198">
    <xf numFmtId="0" fontId="0" fillId="0" borderId="0" xfId="0"/>
    <xf numFmtId="0" fontId="7" fillId="0" borderId="0" xfId="0" applyFont="1" applyAlignment="1">
      <alignment vertical="center" wrapText="1"/>
    </xf>
    <xf numFmtId="0" fontId="5"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vertical="center" wrapText="1"/>
    </xf>
    <xf numFmtId="0" fontId="5" fillId="0" borderId="1" xfId="0" applyFont="1" applyBorder="1" applyAlignment="1">
      <alignment horizontal="left" vertical="center" wrapText="1"/>
    </xf>
    <xf numFmtId="0" fontId="7" fillId="2" borderId="1" xfId="0" applyFont="1" applyFill="1" applyBorder="1" applyAlignment="1">
      <alignment vertical="center" wrapText="1"/>
    </xf>
    <xf numFmtId="0" fontId="7" fillId="0" borderId="1" xfId="0" applyFont="1" applyFill="1" applyBorder="1" applyAlignment="1">
      <alignment vertical="top" wrapText="1"/>
    </xf>
    <xf numFmtId="0" fontId="7" fillId="0" borderId="1" xfId="0" applyFont="1" applyBorder="1" applyAlignment="1">
      <alignment vertical="center" wrapText="1"/>
    </xf>
    <xf numFmtId="0" fontId="1" fillId="2" borderId="1" xfId="0" applyFont="1" applyFill="1" applyBorder="1" applyAlignment="1">
      <alignment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7" fillId="0" borderId="0" xfId="0" applyFont="1" applyFill="1" applyAlignment="1">
      <alignment vertical="center" wrapText="1"/>
    </xf>
    <xf numFmtId="0" fontId="1" fillId="0" borderId="1" xfId="0" applyFont="1" applyBorder="1" applyAlignment="1">
      <alignment vertical="top" wrapText="1"/>
    </xf>
    <xf numFmtId="0" fontId="5" fillId="0" borderId="1" xfId="0" applyFont="1" applyFill="1" applyBorder="1" applyAlignment="1">
      <alignment horizontal="center" vertical="top" wrapText="1"/>
    </xf>
    <xf numFmtId="0" fontId="7" fillId="3" borderId="1" xfId="0" applyFont="1" applyFill="1" applyBorder="1" applyAlignment="1">
      <alignment vertical="center" wrapText="1"/>
    </xf>
    <xf numFmtId="0" fontId="5" fillId="4"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5" fillId="0"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4" fillId="6" borderId="1" xfId="0" applyFont="1" applyFill="1" applyBorder="1" applyAlignment="1">
      <alignment horizontal="center" vertical="center" wrapText="1"/>
    </xf>
    <xf numFmtId="2" fontId="4" fillId="7"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4" xfId="0" applyFont="1" applyFill="1" applyBorder="1" applyAlignment="1">
      <alignment horizontal="left" vertical="top" wrapText="1"/>
    </xf>
    <xf numFmtId="21" fontId="1" fillId="0" borderId="1" xfId="0" applyNumberFormat="1" applyFont="1" applyBorder="1" applyAlignment="1">
      <alignment horizontal="left" vertical="center" wrapText="1"/>
    </xf>
    <xf numFmtId="0" fontId="4" fillId="2" borderId="1" xfId="0" applyFont="1" applyFill="1" applyBorder="1" applyAlignment="1">
      <alignment horizontal="center" vertical="center" wrapText="1"/>
    </xf>
    <xf numFmtId="164" fontId="4" fillId="6" borderId="1" xfId="1" applyNumberFormat="1" applyFont="1" applyFill="1" applyBorder="1" applyAlignment="1">
      <alignment horizontal="center" vertical="center" wrapText="1"/>
    </xf>
    <xf numFmtId="164" fontId="4" fillId="7" borderId="3" xfId="1" applyNumberFormat="1" applyFont="1" applyFill="1" applyBorder="1" applyAlignment="1">
      <alignment horizontal="center" vertical="center" wrapText="1"/>
    </xf>
    <xf numFmtId="0" fontId="4" fillId="2" borderId="3" xfId="0" applyFont="1" applyFill="1" applyBorder="1" applyAlignment="1">
      <alignment horizontal="center" vertical="center" wrapText="1"/>
    </xf>
    <xf numFmtId="164" fontId="4" fillId="7" borderId="1" xfId="1" applyNumberFormat="1" applyFont="1" applyFill="1" applyBorder="1" applyAlignment="1">
      <alignment horizontal="center" vertical="center" wrapText="1"/>
    </xf>
    <xf numFmtId="164" fontId="4" fillId="5" borderId="1" xfId="1" applyNumberFormat="1" applyFont="1" applyFill="1" applyBorder="1" applyAlignment="1">
      <alignment horizontal="center" vertical="center" wrapText="1"/>
    </xf>
    <xf numFmtId="0" fontId="13" fillId="0" borderId="0" xfId="0" applyFont="1" applyAlignment="1">
      <alignment vertical="top" wrapText="1"/>
    </xf>
    <xf numFmtId="0" fontId="15" fillId="0" borderId="0" xfId="0" applyFont="1" applyAlignment="1">
      <alignment vertical="top" wrapText="1"/>
    </xf>
    <xf numFmtId="0" fontId="14" fillId="0" borderId="0" xfId="0" applyFont="1" applyAlignment="1">
      <alignment vertical="top" wrapText="1"/>
    </xf>
    <xf numFmtId="0" fontId="12" fillId="0" borderId="0" xfId="0" applyFont="1" applyAlignment="1">
      <alignment horizontal="center" vertical="top" wrapText="1"/>
    </xf>
    <xf numFmtId="0" fontId="13" fillId="0" borderId="0" xfId="0" applyFont="1" applyAlignment="1">
      <alignment horizontal="center" vertical="top" wrapText="1"/>
    </xf>
    <xf numFmtId="0" fontId="13" fillId="0" borderId="0" xfId="0" applyFont="1" applyFill="1" applyAlignment="1">
      <alignment vertical="top" wrapText="1"/>
    </xf>
    <xf numFmtId="0" fontId="2" fillId="2" borderId="1" xfId="0" applyFont="1" applyFill="1" applyBorder="1" applyAlignment="1">
      <alignment horizontal="center" vertical="center" wrapText="1"/>
    </xf>
    <xf numFmtId="2" fontId="4" fillId="5" borderId="6" xfId="0" applyNumberFormat="1" applyFont="1" applyFill="1" applyBorder="1" applyAlignment="1">
      <alignment horizontal="center" vertical="center" wrapText="1"/>
    </xf>
    <xf numFmtId="2" fontId="2" fillId="3" borderId="1" xfId="0" applyNumberFormat="1" applyFont="1" applyFill="1" applyBorder="1" applyAlignment="1">
      <alignment horizontal="center" vertical="center" wrapText="1"/>
    </xf>
    <xf numFmtId="2" fontId="4" fillId="6" borderId="6" xfId="0" applyNumberFormat="1" applyFont="1" applyFill="1" applyBorder="1" applyAlignment="1">
      <alignment horizontal="center" vertical="center" wrapText="1"/>
    </xf>
    <xf numFmtId="0" fontId="2" fillId="2" borderId="3" xfId="0" applyFont="1" applyFill="1" applyBorder="1" applyAlignment="1">
      <alignment horizontal="center" vertical="center" wrapText="1"/>
    </xf>
    <xf numFmtId="2" fontId="4" fillId="7" borderId="6" xfId="0" applyNumberFormat="1" applyFont="1" applyFill="1" applyBorder="1" applyAlignment="1">
      <alignment horizontal="center" vertical="center" wrapText="1"/>
    </xf>
    <xf numFmtId="0" fontId="4" fillId="2" borderId="0" xfId="0" applyFont="1" applyFill="1" applyAlignment="1">
      <alignment horizontal="center" vertical="center" wrapText="1"/>
    </xf>
    <xf numFmtId="164" fontId="4" fillId="2" borderId="0" xfId="1" applyNumberFormat="1" applyFont="1" applyFill="1" applyAlignment="1">
      <alignment horizontal="center" vertical="center" wrapText="1"/>
    </xf>
    <xf numFmtId="164" fontId="4" fillId="2" borderId="1" xfId="1" applyNumberFormat="1" applyFont="1" applyFill="1" applyBorder="1" applyAlignment="1">
      <alignment horizontal="center" vertical="center" wrapText="1"/>
    </xf>
    <xf numFmtId="2" fontId="4" fillId="2" borderId="0" xfId="0" applyNumberFormat="1" applyFont="1" applyFill="1" applyAlignment="1">
      <alignment horizontal="center" vertical="center" wrapText="1"/>
    </xf>
    <xf numFmtId="0" fontId="4" fillId="3" borderId="1" xfId="0" applyFont="1" applyFill="1" applyBorder="1" applyAlignment="1">
      <alignment horizontal="center" vertical="center" wrapText="1"/>
    </xf>
    <xf numFmtId="0" fontId="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4" fillId="6" borderId="1" xfId="0" applyFont="1" applyFill="1" applyBorder="1" applyAlignment="1">
      <alignment horizontal="left" vertical="top" wrapText="1"/>
    </xf>
    <xf numFmtId="0" fontId="2" fillId="6" borderId="1" xfId="0" applyFont="1" applyFill="1" applyBorder="1" applyAlignment="1">
      <alignment horizontal="left" vertical="top" wrapText="1"/>
    </xf>
    <xf numFmtId="0" fontId="11" fillId="6" borderId="1" xfId="0" applyFont="1" applyFill="1" applyBorder="1" applyAlignment="1">
      <alignment horizontal="left" vertical="top" wrapText="1"/>
    </xf>
    <xf numFmtId="0" fontId="2" fillId="7" borderId="1" xfId="0" applyFont="1" applyFill="1" applyBorder="1" applyAlignment="1">
      <alignment horizontal="left" vertical="top" wrapText="1"/>
    </xf>
    <xf numFmtId="0" fontId="4" fillId="0" borderId="0" xfId="0" applyFont="1" applyAlignment="1">
      <alignment horizontal="left" vertical="top" wrapText="1"/>
    </xf>
    <xf numFmtId="0" fontId="2" fillId="0" borderId="0" xfId="0" applyFont="1" applyAlignment="1">
      <alignment horizontal="left" vertical="top" wrapText="1"/>
    </xf>
    <xf numFmtId="0" fontId="11" fillId="0" borderId="0" xfId="0" applyFont="1" applyAlignment="1">
      <alignment horizontal="left" vertical="top" wrapText="1"/>
    </xf>
    <xf numFmtId="0" fontId="2" fillId="0" borderId="0" xfId="0" applyFont="1" applyAlignment="1">
      <alignment horizontal="left" vertical="top"/>
    </xf>
    <xf numFmtId="0" fontId="4" fillId="7" borderId="1" xfId="0" applyFont="1" applyFill="1" applyBorder="1" applyAlignment="1">
      <alignment horizontal="left" vertical="top" wrapText="1"/>
    </xf>
    <xf numFmtId="0" fontId="11" fillId="7" borderId="0" xfId="0" applyFont="1" applyFill="1" applyBorder="1" applyAlignment="1">
      <alignment horizontal="left" vertical="top" wrapText="1"/>
    </xf>
    <xf numFmtId="2" fontId="4" fillId="8" borderId="1" xfId="0" applyNumberFormat="1" applyFont="1" applyFill="1" applyBorder="1" applyAlignment="1">
      <alignment horizontal="center" vertical="center" wrapText="1"/>
    </xf>
    <xf numFmtId="2" fontId="4" fillId="7" borderId="3" xfId="0" applyNumberFormat="1" applyFont="1" applyFill="1" applyBorder="1" applyAlignment="1">
      <alignment horizontal="center" vertical="center" wrapText="1"/>
    </xf>
    <xf numFmtId="2" fontId="2" fillId="3" borderId="3" xfId="0" applyNumberFormat="1" applyFont="1" applyFill="1" applyBorder="1" applyAlignment="1">
      <alignment horizontal="center" vertical="center" wrapText="1"/>
    </xf>
    <xf numFmtId="2" fontId="4" fillId="8" borderId="3" xfId="0" applyNumberFormat="1" applyFont="1" applyFill="1" applyBorder="1" applyAlignment="1">
      <alignment horizontal="center" vertical="center" wrapText="1"/>
    </xf>
    <xf numFmtId="0" fontId="16" fillId="0" borderId="1" xfId="0" applyFont="1" applyBorder="1" applyAlignment="1">
      <alignment horizontal="center" vertical="top" wrapText="1"/>
    </xf>
    <xf numFmtId="0" fontId="17" fillId="0" borderId="1" xfId="0" applyFont="1" applyBorder="1" applyAlignment="1">
      <alignment vertical="top" wrapText="1"/>
    </xf>
    <xf numFmtId="0" fontId="16" fillId="0" borderId="1" xfId="0" applyFont="1" applyBorder="1" applyAlignment="1">
      <alignment horizontal="left" vertical="top" wrapText="1"/>
    </xf>
    <xf numFmtId="0" fontId="3" fillId="9" borderId="1" xfId="0" applyFont="1" applyFill="1" applyBorder="1" applyAlignment="1">
      <alignment vertical="top" wrapText="1"/>
    </xf>
    <xf numFmtId="0" fontId="3" fillId="9" borderId="1" xfId="0" applyFont="1" applyFill="1" applyBorder="1" applyAlignment="1">
      <alignment horizontal="left" vertical="top" wrapText="1"/>
    </xf>
    <xf numFmtId="0" fontId="17" fillId="0" borderId="1" xfId="0" applyFont="1" applyBorder="1" applyAlignment="1" applyProtection="1">
      <alignment vertical="top" wrapText="1"/>
      <protection locked="0"/>
    </xf>
    <xf numFmtId="0" fontId="19" fillId="0" borderId="1" xfId="0" applyFont="1" applyBorder="1" applyAlignment="1">
      <alignment horizontal="center" vertical="top" wrapText="1"/>
    </xf>
    <xf numFmtId="0" fontId="18" fillId="9" borderId="1" xfId="0" applyFont="1" applyFill="1" applyBorder="1" applyAlignment="1">
      <alignment horizontal="left" vertical="top" wrapText="1"/>
    </xf>
    <xf numFmtId="0" fontId="18" fillId="9" borderId="1" xfId="0" applyFont="1" applyFill="1" applyBorder="1" applyAlignment="1">
      <alignment horizontal="center" vertical="top" wrapText="1"/>
    </xf>
    <xf numFmtId="0" fontId="3" fillId="9" borderId="1" xfId="0" applyFont="1" applyFill="1" applyBorder="1" applyAlignment="1" applyProtection="1">
      <alignment vertical="top" wrapText="1"/>
      <protection locked="0"/>
    </xf>
    <xf numFmtId="0" fontId="17" fillId="9" borderId="1" xfId="0" applyFont="1" applyFill="1" applyBorder="1" applyAlignment="1" applyProtection="1">
      <alignment vertical="top" wrapText="1"/>
      <protection locked="0"/>
    </xf>
    <xf numFmtId="0" fontId="17" fillId="0" borderId="1" xfId="0" applyFont="1" applyBorder="1" applyAlignment="1">
      <alignment horizontal="left" vertical="top" wrapText="1"/>
    </xf>
    <xf numFmtId="0" fontId="17" fillId="0" borderId="1" xfId="0" applyFont="1" applyBorder="1" applyAlignment="1">
      <alignment horizontal="center" vertical="top"/>
    </xf>
    <xf numFmtId="0" fontId="3" fillId="0" borderId="1" xfId="0" applyFont="1" applyBorder="1" applyAlignment="1">
      <alignment vertical="top" wrapText="1"/>
    </xf>
    <xf numFmtId="0" fontId="20" fillId="0" borderId="1" xfId="0" applyFont="1" applyBorder="1" applyAlignment="1">
      <alignment horizontal="left" vertical="top" wrapText="1"/>
    </xf>
    <xf numFmtId="0" fontId="21" fillId="0" borderId="1" xfId="0" applyFont="1" applyBorder="1" applyAlignment="1">
      <alignment vertical="top" wrapText="1"/>
    </xf>
    <xf numFmtId="0" fontId="3" fillId="0" borderId="1" xfId="0" applyFont="1" applyBorder="1" applyAlignment="1">
      <alignment horizontal="left" vertical="top" wrapText="1"/>
    </xf>
    <xf numFmtId="0" fontId="18" fillId="0" borderId="1" xfId="0" applyFont="1" applyBorder="1" applyAlignment="1">
      <alignment horizontal="center" vertical="top" wrapText="1"/>
    </xf>
    <xf numFmtId="0" fontId="25" fillId="0" borderId="1" xfId="0" applyFont="1" applyBorder="1" applyAlignment="1">
      <alignment horizontal="left" vertical="top" wrapText="1"/>
    </xf>
    <xf numFmtId="0" fontId="26" fillId="0" borderId="1" xfId="0" applyFont="1" applyBorder="1" applyAlignment="1">
      <alignment vertical="top" wrapText="1"/>
    </xf>
    <xf numFmtId="0" fontId="21" fillId="0" borderId="1" xfId="0" applyFont="1" applyBorder="1" applyAlignment="1">
      <alignment horizontal="left" vertical="top" wrapText="1"/>
    </xf>
    <xf numFmtId="20" fontId="27" fillId="0" borderId="1" xfId="0" quotePrefix="1" applyNumberFormat="1" applyFont="1" applyBorder="1" applyAlignment="1">
      <alignment horizontal="center" vertical="top" wrapText="1"/>
    </xf>
    <xf numFmtId="0" fontId="28" fillId="0" borderId="1" xfId="0" applyFont="1" applyBorder="1" applyAlignment="1">
      <alignment horizontal="center" vertical="top" wrapText="1"/>
    </xf>
    <xf numFmtId="0" fontId="27" fillId="0" borderId="1" xfId="0" quotePrefix="1" applyFont="1" applyBorder="1" applyAlignment="1">
      <alignment horizontal="center" vertical="top" wrapText="1"/>
    </xf>
    <xf numFmtId="0" fontId="22" fillId="0" borderId="6" xfId="0" applyFont="1" applyBorder="1" applyAlignment="1">
      <alignment horizontal="center" vertical="top" wrapText="1"/>
    </xf>
    <xf numFmtId="0" fontId="22" fillId="0" borderId="18" xfId="0" applyFont="1" applyBorder="1" applyAlignment="1">
      <alignment horizontal="center" vertical="top" wrapText="1"/>
    </xf>
    <xf numFmtId="0" fontId="21" fillId="9" borderId="1" xfId="0" applyFont="1" applyFill="1" applyBorder="1" applyAlignment="1">
      <alignment vertical="top" wrapText="1"/>
    </xf>
    <xf numFmtId="0" fontId="25" fillId="0" borderId="1" xfId="0" applyFont="1" applyBorder="1" applyAlignment="1">
      <alignment horizontal="center" vertical="top" wrapText="1"/>
    </xf>
    <xf numFmtId="0" fontId="24" fillId="0" borderId="1" xfId="0" applyFont="1" applyBorder="1" applyAlignment="1">
      <alignment vertical="top" wrapText="1"/>
    </xf>
    <xf numFmtId="0" fontId="3" fillId="0" borderId="1" xfId="0" applyFont="1" applyBorder="1" applyAlignment="1" applyProtection="1">
      <alignment horizontal="left" vertical="top" wrapText="1"/>
      <protection locked="0"/>
    </xf>
    <xf numFmtId="0" fontId="17" fillId="0" borderId="1" xfId="0" applyFont="1" applyBorder="1" applyAlignment="1" applyProtection="1">
      <alignment horizontal="left" vertical="top" wrapText="1"/>
      <protection locked="0"/>
    </xf>
    <xf numFmtId="0" fontId="3" fillId="9" borderId="1" xfId="0" applyFont="1" applyFill="1" applyBorder="1" applyAlignment="1" applyProtection="1">
      <alignment horizontal="left" vertical="top" wrapText="1"/>
      <protection locked="0"/>
    </xf>
    <xf numFmtId="0" fontId="3" fillId="9" borderId="6" xfId="0" applyFont="1" applyFill="1" applyBorder="1" applyAlignment="1" applyProtection="1">
      <alignment horizontal="center" vertical="center" wrapText="1"/>
      <protection locked="0"/>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7" xfId="0" applyFont="1" applyBorder="1" applyAlignment="1">
      <alignment horizontal="left" vertical="center" wrapText="1"/>
    </xf>
    <xf numFmtId="0" fontId="6" fillId="0" borderId="4" xfId="0"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7" xfId="0" applyFont="1" applyFill="1" applyBorder="1" applyAlignment="1">
      <alignment horizontal="left" vertical="center" wrapText="1"/>
    </xf>
    <xf numFmtId="0" fontId="22" fillId="9" borderId="1" xfId="0" applyFont="1" applyFill="1" applyBorder="1" applyAlignment="1">
      <alignment horizontal="center" vertical="top" wrapText="1"/>
    </xf>
    <xf numFmtId="0" fontId="3" fillId="9" borderId="6" xfId="0" applyFont="1" applyFill="1" applyBorder="1" applyAlignment="1" applyProtection="1">
      <alignment horizontal="center" vertical="center" wrapText="1"/>
      <protection locked="0"/>
    </xf>
    <xf numFmtId="0" fontId="3" fillId="9" borderId="18" xfId="0" applyFont="1" applyFill="1" applyBorder="1" applyAlignment="1" applyProtection="1">
      <alignment horizontal="center" vertical="center" wrapText="1"/>
      <protection locked="0"/>
    </xf>
    <xf numFmtId="0" fontId="27" fillId="9" borderId="1" xfId="0" applyFont="1" applyFill="1" applyBorder="1" applyAlignment="1">
      <alignment horizontal="left" vertical="top" wrapText="1"/>
    </xf>
    <xf numFmtId="0" fontId="17" fillId="0" borderId="1" xfId="0" applyFont="1" applyBorder="1" applyAlignment="1">
      <alignment horizontal="center" vertical="top" wrapText="1"/>
    </xf>
    <xf numFmtId="0" fontId="17" fillId="0" borderId="1" xfId="0" applyFont="1" applyBorder="1" applyAlignment="1">
      <alignment horizontal="left" vertical="top" wrapText="1"/>
    </xf>
    <xf numFmtId="0" fontId="16" fillId="0" borderId="1" xfId="0" applyFont="1" applyBorder="1" applyAlignment="1">
      <alignment horizontal="center" vertical="top" wrapText="1"/>
    </xf>
    <xf numFmtId="0" fontId="16" fillId="0" borderId="15" xfId="0" applyFont="1" applyBorder="1" applyAlignment="1">
      <alignment horizontal="center" vertical="top" wrapText="1"/>
    </xf>
    <xf numFmtId="0" fontId="16" fillId="0" borderId="16" xfId="0" applyFont="1" applyBorder="1" applyAlignment="1">
      <alignment horizontal="center" vertical="top" wrapText="1"/>
    </xf>
    <xf numFmtId="0" fontId="18" fillId="9" borderId="3" xfId="0" applyFont="1" applyFill="1" applyBorder="1" applyAlignment="1">
      <alignment horizontal="center" vertical="top" wrapText="1"/>
    </xf>
    <xf numFmtId="0" fontId="18" fillId="9" borderId="4" xfId="0" applyFont="1" applyFill="1" applyBorder="1" applyAlignment="1">
      <alignment horizontal="center" vertical="top" wrapText="1"/>
    </xf>
    <xf numFmtId="0" fontId="3" fillId="0" borderId="6" xfId="0" applyFont="1" applyBorder="1" applyAlignment="1">
      <alignment horizontal="center" vertical="top" wrapText="1"/>
    </xf>
    <xf numFmtId="0" fontId="3" fillId="0" borderId="17" xfId="0" applyFont="1" applyBorder="1" applyAlignment="1">
      <alignment horizontal="center" vertical="top" wrapText="1"/>
    </xf>
    <xf numFmtId="0" fontId="3" fillId="0" borderId="18" xfId="0" applyFont="1" applyBorder="1" applyAlignment="1">
      <alignment horizontal="center" vertical="top" wrapText="1"/>
    </xf>
    <xf numFmtId="0" fontId="17" fillId="0" borderId="3" xfId="0" applyFont="1" applyBorder="1" applyAlignment="1">
      <alignment horizontal="left" vertical="top" wrapText="1"/>
    </xf>
    <xf numFmtId="0" fontId="17" fillId="0" borderId="7" xfId="0" applyFont="1" applyBorder="1" applyAlignment="1">
      <alignment horizontal="left" vertical="top" wrapText="1"/>
    </xf>
    <xf numFmtId="0" fontId="17" fillId="0" borderId="4" xfId="0" applyFont="1" applyBorder="1" applyAlignment="1">
      <alignment horizontal="left" vertical="top" wrapText="1"/>
    </xf>
    <xf numFmtId="0" fontId="3" fillId="0" borderId="3" xfId="0" applyFont="1" applyBorder="1" applyAlignment="1">
      <alignment horizontal="left" vertical="top" wrapText="1"/>
    </xf>
    <xf numFmtId="0" fontId="3" fillId="0" borderId="7" xfId="0" applyFont="1" applyBorder="1" applyAlignment="1">
      <alignment horizontal="left" vertical="top" wrapText="1"/>
    </xf>
    <xf numFmtId="0" fontId="3" fillId="0" borderId="4" xfId="0" applyFont="1" applyBorder="1" applyAlignment="1">
      <alignment horizontal="left" vertical="top" wrapText="1"/>
    </xf>
    <xf numFmtId="0" fontId="16" fillId="0" borderId="3" xfId="0" applyFont="1" applyBorder="1" applyAlignment="1">
      <alignment horizontal="center" vertical="top" wrapText="1"/>
    </xf>
    <xf numFmtId="0" fontId="16" fillId="0" borderId="7" xfId="0" applyFont="1" applyBorder="1" applyAlignment="1">
      <alignment horizontal="center" vertical="top" wrapText="1"/>
    </xf>
    <xf numFmtId="0" fontId="16" fillId="0" borderId="4" xfId="0" applyFont="1" applyBorder="1" applyAlignment="1">
      <alignment horizontal="center" vertical="top" wrapText="1"/>
    </xf>
    <xf numFmtId="0" fontId="17" fillId="0" borderId="6" xfId="0" applyFont="1" applyBorder="1" applyAlignment="1">
      <alignment horizontal="center" vertical="top" wrapText="1"/>
    </xf>
    <xf numFmtId="0" fontId="17" fillId="0" borderId="17" xfId="0" applyFont="1" applyBorder="1" applyAlignment="1">
      <alignment horizontal="center" vertical="top" wrapText="1"/>
    </xf>
    <xf numFmtId="0" fontId="17" fillId="0" borderId="18" xfId="0" applyFont="1" applyBorder="1" applyAlignment="1">
      <alignment horizontal="center" vertical="top" wrapText="1"/>
    </xf>
    <xf numFmtId="0" fontId="17" fillId="0" borderId="1" xfId="0" applyFont="1" applyBorder="1" applyAlignment="1">
      <alignment vertical="top" wrapText="1"/>
    </xf>
    <xf numFmtId="0" fontId="17" fillId="0" borderId="5" xfId="0" applyFont="1" applyBorder="1" applyAlignment="1">
      <alignment horizontal="center" vertical="top" wrapText="1"/>
    </xf>
    <xf numFmtId="0" fontId="17" fillId="0" borderId="19" xfId="0" applyFont="1" applyBorder="1" applyAlignment="1">
      <alignment horizontal="center" vertical="top" wrapText="1"/>
    </xf>
    <xf numFmtId="0" fontId="17" fillId="0" borderId="20" xfId="0" applyFont="1" applyBorder="1" applyAlignment="1">
      <alignment horizontal="center" vertical="top" wrapText="1"/>
    </xf>
    <xf numFmtId="0" fontId="16" fillId="2" borderId="1" xfId="0" applyFont="1" applyFill="1" applyBorder="1" applyAlignment="1">
      <alignment horizontal="center" vertical="top" wrapText="1"/>
    </xf>
    <xf numFmtId="0" fontId="16" fillId="0" borderId="1" xfId="0" applyFont="1" applyBorder="1" applyAlignment="1">
      <alignment horizontal="left" vertical="top" wrapText="1"/>
    </xf>
    <xf numFmtId="0" fontId="24" fillId="0" borderId="18" xfId="0" applyFont="1" applyBorder="1" applyAlignment="1">
      <alignment horizontal="center" vertical="top" wrapText="1"/>
    </xf>
    <xf numFmtId="0" fontId="17" fillId="0" borderId="17" xfId="0" applyFont="1" applyBorder="1" applyAlignment="1">
      <alignment horizontal="center" vertical="top"/>
    </xf>
    <xf numFmtId="0" fontId="17" fillId="0" borderId="18" xfId="0" applyFont="1" applyBorder="1" applyAlignment="1">
      <alignment horizontal="center" vertical="top"/>
    </xf>
    <xf numFmtId="0" fontId="3" fillId="0" borderId="1" xfId="0" applyFont="1" applyBorder="1" applyAlignment="1">
      <alignment horizontal="left" vertical="top" wrapText="1"/>
    </xf>
    <xf numFmtId="0" fontId="16" fillId="0" borderId="3" xfId="0" applyFont="1" applyBorder="1" applyAlignment="1">
      <alignment horizontal="left" vertical="top" wrapText="1"/>
    </xf>
    <xf numFmtId="0" fontId="16" fillId="0" borderId="7" xfId="0" applyFont="1" applyBorder="1" applyAlignment="1">
      <alignment horizontal="left" vertical="top" wrapText="1"/>
    </xf>
    <xf numFmtId="0" fontId="16" fillId="0" borderId="4" xfId="0" applyFont="1" applyBorder="1" applyAlignment="1">
      <alignment horizontal="left" vertical="top" wrapText="1"/>
    </xf>
    <xf numFmtId="0" fontId="17" fillId="0" borderId="15" xfId="0" applyFont="1" applyBorder="1" applyAlignment="1">
      <alignment vertical="top" wrapText="1"/>
    </xf>
    <xf numFmtId="0" fontId="17" fillId="0" borderId="16" xfId="0" applyFont="1" applyBorder="1" applyAlignment="1">
      <alignment vertical="top" wrapText="1"/>
    </xf>
    <xf numFmtId="0" fontId="17" fillId="0" borderId="21" xfId="0" applyFont="1" applyBorder="1" applyAlignment="1">
      <alignment vertical="top" wrapText="1"/>
    </xf>
    <xf numFmtId="0" fontId="3" fillId="9" borderId="6" xfId="0" applyFont="1" applyFill="1" applyBorder="1" applyAlignment="1" applyProtection="1">
      <alignment horizontal="center" vertical="top" wrapText="1"/>
      <protection locked="0"/>
    </xf>
    <xf numFmtId="0" fontId="3" fillId="9" borderId="17" xfId="0" applyFont="1" applyFill="1" applyBorder="1" applyAlignment="1" applyProtection="1">
      <alignment horizontal="center" vertical="top" wrapText="1"/>
      <protection locked="0"/>
    </xf>
    <xf numFmtId="0" fontId="3" fillId="9" borderId="18" xfId="0" applyFont="1" applyFill="1" applyBorder="1" applyAlignment="1" applyProtection="1">
      <alignment horizontal="center" vertical="top" wrapText="1"/>
      <protection locked="0"/>
    </xf>
    <xf numFmtId="0" fontId="2" fillId="2" borderId="3"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8" borderId="10" xfId="0" applyFont="1" applyFill="1" applyBorder="1" applyAlignment="1">
      <alignment horizontal="center" vertical="center" wrapText="1"/>
    </xf>
    <xf numFmtId="0" fontId="4" fillId="8" borderId="11" xfId="0" applyFont="1" applyFill="1" applyBorder="1" applyAlignment="1">
      <alignment horizontal="center" vertical="center" wrapText="1"/>
    </xf>
    <xf numFmtId="164" fontId="4" fillId="6" borderId="3" xfId="1" applyNumberFormat="1" applyFont="1" applyFill="1" applyBorder="1" applyAlignment="1">
      <alignment horizontal="center" vertical="center" wrapText="1"/>
    </xf>
    <xf numFmtId="164" fontId="4" fillId="6" borderId="4" xfId="1" applyNumberFormat="1" applyFont="1" applyFill="1" applyBorder="1" applyAlignment="1">
      <alignment horizontal="center" vertical="center" wrapText="1"/>
    </xf>
    <xf numFmtId="164" fontId="4" fillId="7" borderId="3" xfId="1" applyNumberFormat="1" applyFont="1" applyFill="1" applyBorder="1" applyAlignment="1">
      <alignment horizontal="center" vertical="center" wrapText="1"/>
    </xf>
    <xf numFmtId="164" fontId="4" fillId="7" borderId="7" xfId="1" applyNumberFormat="1" applyFont="1" applyFill="1" applyBorder="1" applyAlignment="1">
      <alignment horizontal="center" vertical="center" wrapText="1"/>
    </xf>
    <xf numFmtId="164" fontId="4" fillId="7" borderId="4" xfId="1" applyNumberFormat="1"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2" xfId="0" applyFont="1" applyBorder="1" applyAlignment="1">
      <alignment horizontal="center" vertical="center" wrapText="1"/>
    </xf>
    <xf numFmtId="164" fontId="4" fillId="5" borderId="3" xfId="1" applyNumberFormat="1" applyFont="1" applyFill="1" applyBorder="1" applyAlignment="1">
      <alignment horizontal="center" vertical="center" wrapText="1"/>
    </xf>
    <xf numFmtId="164" fontId="4" fillId="5" borderId="4" xfId="1" applyNumberFormat="1" applyFont="1" applyFill="1" applyBorder="1" applyAlignment="1">
      <alignment horizontal="center" vertical="center" wrapText="1"/>
    </xf>
    <xf numFmtId="0" fontId="4" fillId="6" borderId="3" xfId="0" applyFont="1" applyFill="1" applyBorder="1" applyAlignment="1">
      <alignment horizontal="left" vertical="top" wrapText="1"/>
    </xf>
    <xf numFmtId="0" fontId="4" fillId="6" borderId="7" xfId="0" applyFont="1" applyFill="1" applyBorder="1" applyAlignment="1">
      <alignment horizontal="left" vertical="top" wrapText="1"/>
    </xf>
    <xf numFmtId="0" fontId="4" fillId="6" borderId="4" xfId="0" applyFont="1" applyFill="1" applyBorder="1" applyAlignment="1">
      <alignment horizontal="left" vertical="top" wrapText="1"/>
    </xf>
    <xf numFmtId="0" fontId="2" fillId="7" borderId="3" xfId="0" applyFont="1" applyFill="1" applyBorder="1" applyAlignment="1">
      <alignment horizontal="left" vertical="top" wrapText="1"/>
    </xf>
    <xf numFmtId="0" fontId="2" fillId="7" borderId="7" xfId="0" applyFont="1" applyFill="1" applyBorder="1" applyAlignment="1">
      <alignment horizontal="left" vertical="top" wrapText="1"/>
    </xf>
    <xf numFmtId="0" fontId="4" fillId="2" borderId="3" xfId="0" applyFont="1" applyFill="1" applyBorder="1" applyAlignment="1">
      <alignment horizontal="center" vertical="center" wrapText="1"/>
    </xf>
    <xf numFmtId="0" fontId="4" fillId="2" borderId="7"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4" fillId="6" borderId="7" xfId="1" applyNumberFormat="1" applyFont="1" applyFill="1" applyBorder="1" applyAlignment="1">
      <alignment horizontal="center" vertical="center" wrapText="1"/>
    </xf>
    <xf numFmtId="0" fontId="2" fillId="6" borderId="3" xfId="0" applyFont="1" applyFill="1" applyBorder="1" applyAlignment="1">
      <alignment horizontal="left" vertical="top" wrapText="1"/>
    </xf>
    <xf numFmtId="0" fontId="2" fillId="6" borderId="4" xfId="0" applyFont="1" applyFill="1" applyBorder="1" applyAlignment="1">
      <alignment horizontal="left" vertical="top" wrapText="1"/>
    </xf>
    <xf numFmtId="0" fontId="4" fillId="7" borderId="1" xfId="0" applyFont="1" applyFill="1" applyBorder="1" applyAlignment="1">
      <alignment horizontal="left" vertical="top" wrapText="1"/>
    </xf>
    <xf numFmtId="0" fontId="2" fillId="7" borderId="1" xfId="0" applyFont="1" applyFill="1" applyBorder="1" applyAlignment="1">
      <alignment horizontal="left" vertical="top" wrapText="1"/>
    </xf>
    <xf numFmtId="0" fontId="4" fillId="2" borderId="1" xfId="0" applyFont="1" applyFill="1" applyBorder="1" applyAlignment="1">
      <alignment horizontal="center" vertical="center" wrapText="1"/>
    </xf>
    <xf numFmtId="164" fontId="4" fillId="7" borderId="1" xfId="1" applyNumberFormat="1" applyFont="1" applyFill="1" applyBorder="1" applyAlignment="1">
      <alignment horizontal="center" vertical="center" wrapText="1"/>
    </xf>
    <xf numFmtId="0" fontId="4" fillId="5" borderId="1" xfId="0" applyFont="1" applyFill="1" applyBorder="1" applyAlignment="1">
      <alignment horizontal="left" vertical="top" wrapText="1"/>
    </xf>
    <xf numFmtId="164" fontId="4" fillId="5" borderId="1" xfId="1" applyNumberFormat="1" applyFont="1" applyFill="1" applyBorder="1" applyAlignment="1">
      <alignment horizontal="center" vertical="center" wrapText="1"/>
    </xf>
    <xf numFmtId="0" fontId="2" fillId="5" borderId="3" xfId="0" applyFont="1" applyFill="1" applyBorder="1" applyAlignment="1">
      <alignment horizontal="left" vertical="top" wrapText="1"/>
    </xf>
    <xf numFmtId="0" fontId="2" fillId="5" borderId="4" xfId="0" applyFont="1" applyFill="1" applyBorder="1" applyAlignment="1">
      <alignment horizontal="left" vertical="top" wrapText="1"/>
    </xf>
    <xf numFmtId="0" fontId="4" fillId="0" borderId="6" xfId="0" applyFont="1" applyBorder="1" applyAlignment="1">
      <alignment horizontal="left" vertical="top" wrapText="1"/>
    </xf>
    <xf numFmtId="0" fontId="4" fillId="0" borderId="5" xfId="0" applyFont="1" applyBorder="1" applyAlignment="1">
      <alignment horizontal="left" vertical="top" wrapText="1"/>
    </xf>
    <xf numFmtId="0" fontId="4" fillId="0" borderId="8" xfId="0" applyFont="1" applyBorder="1" applyAlignment="1">
      <alignment horizontal="left" vertical="top" wrapText="1"/>
    </xf>
    <xf numFmtId="0" fontId="4" fillId="0" borderId="14" xfId="0" applyFont="1" applyBorder="1" applyAlignment="1">
      <alignment horizontal="left" vertical="top" wrapText="1"/>
    </xf>
    <xf numFmtId="0" fontId="4" fillId="0" borderId="9" xfId="0" applyFont="1" applyBorder="1" applyAlignment="1">
      <alignment horizontal="left" vertical="top" wrapText="1"/>
    </xf>
    <xf numFmtId="0" fontId="4" fillId="0" borderId="3" xfId="0" applyFont="1" applyBorder="1" applyAlignment="1">
      <alignment horizontal="left" vertical="top" wrapText="1"/>
    </xf>
    <xf numFmtId="0" fontId="4" fillId="0" borderId="13" xfId="0" applyFont="1" applyBorder="1" applyAlignment="1">
      <alignment horizontal="left" vertical="top" wrapText="1"/>
    </xf>
    <xf numFmtId="0" fontId="31" fillId="0" borderId="0" xfId="0" applyFont="1" applyAlignment="1">
      <alignment horizontal="left" vertical="top"/>
    </xf>
  </cellXfs>
  <cellStyles count="2">
    <cellStyle name="Normal" xfId="0" builtinId="0"/>
    <cellStyle name="Percent" xfId="1" builtinId="5"/>
  </cellStyles>
  <dxfs count="46">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zoomScaleNormal="100" zoomScalePageLayoutView="140" workbookViewId="0">
      <selection activeCell="C1" sqref="A1:XFD1048576"/>
    </sheetView>
  </sheetViews>
  <sheetFormatPr defaultColWidth="8.90625" defaultRowHeight="13" x14ac:dyDescent="0.35"/>
  <cols>
    <col min="1" max="1" width="9.453125" style="10" customWidth="1"/>
    <col min="2" max="2" width="18.08984375" style="11" customWidth="1"/>
    <col min="3" max="3" width="40.453125" style="12" customWidth="1"/>
    <col min="4" max="4" width="42.453125" style="1" customWidth="1"/>
    <col min="5" max="5" width="13.6328125" style="12" customWidth="1"/>
    <col min="6" max="6" width="25.08984375" style="12" customWidth="1"/>
    <col min="7" max="7" width="13.6328125" style="12" customWidth="1"/>
    <col min="8" max="8" width="25.08984375" style="12" customWidth="1"/>
    <col min="9" max="9" width="13.6328125" style="12" customWidth="1"/>
    <col min="10" max="10" width="24.90625" style="12" customWidth="1"/>
    <col min="11" max="11" width="14.36328125" style="12" customWidth="1"/>
    <col min="12" max="12" width="24.90625" style="12" customWidth="1"/>
    <col min="13" max="13" width="14.08984375" style="12" customWidth="1"/>
    <col min="14" max="14" width="24.90625" style="12" customWidth="1"/>
    <col min="15" max="15" width="14.36328125" style="12" customWidth="1"/>
    <col min="16" max="16" width="24.90625" style="12" customWidth="1"/>
    <col min="17" max="16384" width="8.90625" style="1"/>
  </cols>
  <sheetData>
    <row r="1" spans="1:16" ht="29.15" customHeight="1" x14ac:dyDescent="0.35">
      <c r="A1" s="98" t="s">
        <v>15</v>
      </c>
      <c r="B1" s="98" t="s">
        <v>2</v>
      </c>
      <c r="C1" s="99" t="s">
        <v>0</v>
      </c>
      <c r="D1" s="98" t="s">
        <v>20</v>
      </c>
      <c r="E1" s="100" t="s">
        <v>51</v>
      </c>
      <c r="F1" s="100"/>
      <c r="G1" s="100" t="s">
        <v>52</v>
      </c>
      <c r="H1" s="100"/>
      <c r="I1" s="100" t="s">
        <v>54</v>
      </c>
      <c r="J1" s="100"/>
      <c r="K1" s="100" t="s">
        <v>53</v>
      </c>
      <c r="L1" s="100"/>
      <c r="M1" s="100" t="s">
        <v>56</v>
      </c>
      <c r="N1" s="100"/>
      <c r="O1" s="100" t="s">
        <v>55</v>
      </c>
      <c r="P1" s="100"/>
    </row>
    <row r="2" spans="1:16" x14ac:dyDescent="0.35">
      <c r="A2" s="98"/>
      <c r="B2" s="98"/>
      <c r="C2" s="99"/>
      <c r="D2" s="98"/>
      <c r="E2" s="2" t="s">
        <v>21</v>
      </c>
      <c r="F2" s="2" t="s">
        <v>1</v>
      </c>
      <c r="G2" s="2" t="s">
        <v>21</v>
      </c>
      <c r="H2" s="2" t="s">
        <v>1</v>
      </c>
      <c r="I2" s="2" t="s">
        <v>21</v>
      </c>
      <c r="J2" s="2" t="s">
        <v>1</v>
      </c>
      <c r="K2" s="2" t="s">
        <v>21</v>
      </c>
      <c r="L2" s="2" t="s">
        <v>1</v>
      </c>
      <c r="M2" s="2" t="s">
        <v>21</v>
      </c>
      <c r="N2" s="2" t="s">
        <v>1</v>
      </c>
      <c r="O2" s="2" t="s">
        <v>21</v>
      </c>
      <c r="P2" s="2" t="s">
        <v>1</v>
      </c>
    </row>
    <row r="3" spans="1:16" ht="142.5" customHeight="1" x14ac:dyDescent="0.35">
      <c r="A3" s="3">
        <v>1</v>
      </c>
      <c r="B3" s="101" t="s">
        <v>7</v>
      </c>
      <c r="C3" s="4" t="s">
        <v>4</v>
      </c>
      <c r="D3" s="5"/>
      <c r="E3" s="2" t="s">
        <v>16</v>
      </c>
      <c r="F3" s="7" t="s">
        <v>50</v>
      </c>
      <c r="G3" s="2" t="s">
        <v>16</v>
      </c>
      <c r="H3" s="7" t="s">
        <v>50</v>
      </c>
      <c r="I3" s="2" t="s">
        <v>16</v>
      </c>
      <c r="J3" s="7" t="s">
        <v>50</v>
      </c>
      <c r="K3" s="2" t="s">
        <v>16</v>
      </c>
      <c r="L3" s="7" t="s">
        <v>50</v>
      </c>
      <c r="M3" s="2" t="s">
        <v>16</v>
      </c>
      <c r="N3" s="7" t="s">
        <v>62</v>
      </c>
      <c r="O3" s="2" t="s">
        <v>16</v>
      </c>
      <c r="P3" s="7" t="s">
        <v>70</v>
      </c>
    </row>
    <row r="4" spans="1:16" ht="105" customHeight="1" x14ac:dyDescent="0.35">
      <c r="A4" s="3">
        <f>A3+1</f>
        <v>2</v>
      </c>
      <c r="B4" s="101"/>
      <c r="C4" s="4" t="s">
        <v>3</v>
      </c>
      <c r="D4" s="5"/>
      <c r="E4" s="2" t="s">
        <v>16</v>
      </c>
      <c r="F4" s="7" t="s">
        <v>65</v>
      </c>
      <c r="G4" s="2" t="s">
        <v>16</v>
      </c>
      <c r="H4" s="7" t="s">
        <v>64</v>
      </c>
      <c r="I4" s="2" t="s">
        <v>16</v>
      </c>
      <c r="J4" s="7" t="s">
        <v>65</v>
      </c>
      <c r="K4" s="2" t="s">
        <v>16</v>
      </c>
      <c r="L4" s="7" t="s">
        <v>64</v>
      </c>
      <c r="M4" s="2" t="s">
        <v>16</v>
      </c>
      <c r="N4" s="7" t="s">
        <v>63</v>
      </c>
      <c r="O4" s="2" t="s">
        <v>16</v>
      </c>
      <c r="P4" s="7" t="s">
        <v>69</v>
      </c>
    </row>
    <row r="5" spans="1:16" ht="105.75" customHeight="1" x14ac:dyDescent="0.35">
      <c r="A5" s="3">
        <f t="shared" ref="A5:A26" si="0">A4+1</f>
        <v>3</v>
      </c>
      <c r="B5" s="101"/>
      <c r="C5" s="4" t="s">
        <v>5</v>
      </c>
      <c r="D5" s="5"/>
      <c r="E5" s="2" t="s">
        <v>16</v>
      </c>
      <c r="F5" s="7" t="s">
        <v>66</v>
      </c>
      <c r="G5" s="2" t="s">
        <v>16</v>
      </c>
      <c r="H5" s="7" t="s">
        <v>67</v>
      </c>
      <c r="I5" s="2" t="s">
        <v>16</v>
      </c>
      <c r="J5" s="7" t="s">
        <v>66</v>
      </c>
      <c r="K5" s="2" t="s">
        <v>16</v>
      </c>
      <c r="L5" s="7" t="s">
        <v>67</v>
      </c>
      <c r="M5" s="2" t="s">
        <v>16</v>
      </c>
      <c r="N5" s="7" t="s">
        <v>68</v>
      </c>
      <c r="O5" s="2" t="s">
        <v>16</v>
      </c>
      <c r="P5" s="7" t="s">
        <v>71</v>
      </c>
    </row>
    <row r="6" spans="1:16" ht="120" customHeight="1" x14ac:dyDescent="0.35">
      <c r="A6" s="3">
        <f t="shared" si="0"/>
        <v>4</v>
      </c>
      <c r="B6" s="101"/>
      <c r="C6" s="4" t="s">
        <v>97</v>
      </c>
      <c r="D6" s="23" t="s">
        <v>106</v>
      </c>
      <c r="E6" s="2" t="s">
        <v>16</v>
      </c>
      <c r="F6" s="7" t="s">
        <v>73</v>
      </c>
      <c r="G6" s="2" t="s">
        <v>16</v>
      </c>
      <c r="H6" s="7" t="s">
        <v>73</v>
      </c>
      <c r="I6" s="2" t="s">
        <v>16</v>
      </c>
      <c r="J6" s="7" t="s">
        <v>73</v>
      </c>
      <c r="K6" s="2" t="s">
        <v>16</v>
      </c>
      <c r="L6" s="7" t="s">
        <v>73</v>
      </c>
      <c r="M6" s="16" t="s">
        <v>17</v>
      </c>
      <c r="N6" s="7"/>
      <c r="O6" s="2" t="s">
        <v>17</v>
      </c>
      <c r="P6" s="7"/>
    </row>
    <row r="7" spans="1:16" ht="82.5" customHeight="1" x14ac:dyDescent="0.35">
      <c r="A7" s="3">
        <f t="shared" si="0"/>
        <v>5</v>
      </c>
      <c r="B7" s="101"/>
      <c r="C7" s="4"/>
      <c r="D7" s="23" t="s">
        <v>107</v>
      </c>
      <c r="E7" s="22" t="s">
        <v>16</v>
      </c>
      <c r="F7" s="24" t="s">
        <v>112</v>
      </c>
      <c r="G7" s="22"/>
      <c r="H7" s="24" t="s">
        <v>112</v>
      </c>
      <c r="I7" s="22"/>
      <c r="J7" s="24" t="s">
        <v>112</v>
      </c>
      <c r="K7" s="22"/>
      <c r="L7" s="24" t="s">
        <v>112</v>
      </c>
      <c r="M7" s="16"/>
      <c r="N7" s="7"/>
      <c r="O7" s="22"/>
      <c r="P7" s="7"/>
    </row>
    <row r="8" spans="1:16" ht="106.5" customHeight="1" x14ac:dyDescent="0.35">
      <c r="A8" s="3">
        <f t="shared" si="0"/>
        <v>6</v>
      </c>
      <c r="B8" s="101"/>
      <c r="C8" s="107" t="s">
        <v>109</v>
      </c>
      <c r="D8" s="23" t="s">
        <v>100</v>
      </c>
      <c r="E8" s="2" t="s">
        <v>16</v>
      </c>
      <c r="F8" s="13" t="s">
        <v>49</v>
      </c>
      <c r="G8" s="2" t="s">
        <v>16</v>
      </c>
      <c r="H8" s="13" t="s">
        <v>49</v>
      </c>
      <c r="I8" s="2" t="s">
        <v>16</v>
      </c>
      <c r="J8" s="13" t="s">
        <v>49</v>
      </c>
      <c r="K8" s="2" t="s">
        <v>16</v>
      </c>
      <c r="L8" s="13" t="s">
        <v>49</v>
      </c>
      <c r="M8" s="2" t="s">
        <v>16</v>
      </c>
      <c r="N8" s="7" t="s">
        <v>74</v>
      </c>
      <c r="O8" s="2" t="s">
        <v>16</v>
      </c>
      <c r="P8" s="7" t="s">
        <v>75</v>
      </c>
    </row>
    <row r="9" spans="1:16" ht="81" customHeight="1" x14ac:dyDescent="0.35">
      <c r="A9" s="3">
        <f t="shared" si="0"/>
        <v>7</v>
      </c>
      <c r="B9" s="101"/>
      <c r="C9" s="108"/>
      <c r="D9" s="23" t="s">
        <v>101</v>
      </c>
      <c r="E9" s="22" t="s">
        <v>16</v>
      </c>
      <c r="F9" s="13" t="s">
        <v>108</v>
      </c>
      <c r="G9" s="22" t="s">
        <v>16</v>
      </c>
      <c r="H9" s="13" t="s">
        <v>108</v>
      </c>
      <c r="I9" s="22" t="s">
        <v>16</v>
      </c>
      <c r="J9" s="13" t="s">
        <v>108</v>
      </c>
      <c r="K9" s="22" t="s">
        <v>16</v>
      </c>
      <c r="L9" s="13" t="s">
        <v>108</v>
      </c>
      <c r="M9" s="22" t="s">
        <v>16</v>
      </c>
      <c r="N9" s="13" t="s">
        <v>108</v>
      </c>
      <c r="O9" s="22" t="s">
        <v>17</v>
      </c>
      <c r="P9" s="7"/>
    </row>
    <row r="10" spans="1:16" ht="56.25" customHeight="1" x14ac:dyDescent="0.35">
      <c r="A10" s="3">
        <f t="shared" si="0"/>
        <v>8</v>
      </c>
      <c r="B10" s="101"/>
      <c r="C10" s="4" t="s">
        <v>57</v>
      </c>
      <c r="D10" s="5"/>
      <c r="E10" s="2" t="s">
        <v>16</v>
      </c>
      <c r="F10" s="4" t="s">
        <v>77</v>
      </c>
      <c r="G10" s="2" t="s">
        <v>16</v>
      </c>
      <c r="H10" s="4" t="s">
        <v>77</v>
      </c>
      <c r="I10" s="2" t="s">
        <v>16</v>
      </c>
      <c r="J10" s="4" t="s">
        <v>77</v>
      </c>
      <c r="K10" s="2" t="s">
        <v>16</v>
      </c>
      <c r="L10" s="4" t="s">
        <v>77</v>
      </c>
      <c r="M10" s="2" t="s">
        <v>17</v>
      </c>
      <c r="N10" s="4"/>
      <c r="O10" s="2" t="s">
        <v>17</v>
      </c>
      <c r="P10" s="4"/>
    </row>
    <row r="11" spans="1:16" ht="72" customHeight="1" x14ac:dyDescent="0.35">
      <c r="A11" s="3">
        <f t="shared" si="0"/>
        <v>9</v>
      </c>
      <c r="B11" s="101"/>
      <c r="C11" s="4" t="s">
        <v>105</v>
      </c>
      <c r="D11" s="5"/>
      <c r="E11" s="2" t="s">
        <v>16</v>
      </c>
      <c r="F11" s="7" t="s">
        <v>78</v>
      </c>
      <c r="G11" s="2" t="s">
        <v>16</v>
      </c>
      <c r="H11" s="7" t="s">
        <v>79</v>
      </c>
      <c r="I11" s="2" t="s">
        <v>16</v>
      </c>
      <c r="J11" s="7" t="s">
        <v>78</v>
      </c>
      <c r="K11" s="2" t="s">
        <v>16</v>
      </c>
      <c r="L11" s="7" t="s">
        <v>79</v>
      </c>
      <c r="M11" s="2" t="s">
        <v>16</v>
      </c>
      <c r="N11" s="7" t="s">
        <v>80</v>
      </c>
      <c r="O11" s="2" t="s">
        <v>16</v>
      </c>
      <c r="P11" s="7" t="s">
        <v>81</v>
      </c>
    </row>
    <row r="12" spans="1:16" ht="135" customHeight="1" x14ac:dyDescent="0.35">
      <c r="A12" s="3">
        <f t="shared" si="0"/>
        <v>10</v>
      </c>
      <c r="B12" s="101"/>
      <c r="C12" s="6" t="s">
        <v>110</v>
      </c>
      <c r="D12" s="17"/>
      <c r="E12" s="16" t="s">
        <v>17</v>
      </c>
      <c r="F12" s="4"/>
      <c r="G12" s="16" t="s">
        <v>17</v>
      </c>
      <c r="H12" s="4"/>
      <c r="I12" s="16" t="s">
        <v>17</v>
      </c>
      <c r="J12" s="4"/>
      <c r="K12" s="16" t="s">
        <v>17</v>
      </c>
      <c r="L12" s="4"/>
      <c r="M12" s="18" t="s">
        <v>16</v>
      </c>
      <c r="N12" s="7" t="s">
        <v>72</v>
      </c>
      <c r="O12" s="18" t="s">
        <v>16</v>
      </c>
      <c r="P12" s="7" t="s">
        <v>76</v>
      </c>
    </row>
    <row r="13" spans="1:16" ht="143" x14ac:dyDescent="0.35">
      <c r="A13" s="3">
        <f t="shared" si="0"/>
        <v>11</v>
      </c>
      <c r="B13" s="101"/>
      <c r="C13" s="4" t="s">
        <v>102</v>
      </c>
      <c r="D13" s="5"/>
      <c r="E13" s="16" t="s">
        <v>17</v>
      </c>
      <c r="F13" s="1"/>
      <c r="G13" s="2" t="s">
        <v>16</v>
      </c>
      <c r="H13" s="4" t="s">
        <v>82</v>
      </c>
      <c r="I13" s="16" t="s">
        <v>17</v>
      </c>
      <c r="J13" s="4"/>
      <c r="K13" s="2" t="s">
        <v>16</v>
      </c>
      <c r="L13" s="4" t="s">
        <v>103</v>
      </c>
      <c r="M13" s="16" t="s">
        <v>17</v>
      </c>
      <c r="N13" s="4"/>
      <c r="O13" s="16" t="s">
        <v>17</v>
      </c>
      <c r="P13" s="4"/>
    </row>
    <row r="14" spans="1:16" ht="36" customHeight="1" x14ac:dyDescent="0.35">
      <c r="A14" s="3">
        <f t="shared" si="0"/>
        <v>12</v>
      </c>
      <c r="B14" s="102" t="s">
        <v>8</v>
      </c>
      <c r="C14" s="4" t="s">
        <v>6</v>
      </c>
      <c r="D14" s="5"/>
      <c r="E14" s="2" t="s">
        <v>16</v>
      </c>
      <c r="F14" s="4" t="s">
        <v>83</v>
      </c>
      <c r="G14" s="2" t="s">
        <v>16</v>
      </c>
      <c r="H14" s="4" t="s">
        <v>83</v>
      </c>
      <c r="I14" s="2" t="s">
        <v>16</v>
      </c>
      <c r="J14" s="4" t="s">
        <v>83</v>
      </c>
      <c r="K14" s="2" t="s">
        <v>16</v>
      </c>
      <c r="L14" s="4" t="s">
        <v>83</v>
      </c>
      <c r="M14" s="2" t="s">
        <v>16</v>
      </c>
      <c r="N14" s="4" t="s">
        <v>83</v>
      </c>
      <c r="O14" s="2" t="s">
        <v>16</v>
      </c>
      <c r="P14" s="4" t="s">
        <v>83</v>
      </c>
    </row>
    <row r="15" spans="1:16" ht="44.25" customHeight="1" x14ac:dyDescent="0.35">
      <c r="A15" s="3">
        <f t="shared" si="0"/>
        <v>13</v>
      </c>
      <c r="B15" s="103"/>
      <c r="C15" s="107" t="s">
        <v>59</v>
      </c>
      <c r="D15" s="25" t="s">
        <v>113</v>
      </c>
      <c r="E15" s="2" t="s">
        <v>16</v>
      </c>
      <c r="F15" s="4" t="s">
        <v>84</v>
      </c>
      <c r="G15" s="2" t="s">
        <v>16</v>
      </c>
      <c r="H15" s="4" t="s">
        <v>84</v>
      </c>
      <c r="I15" s="2" t="s">
        <v>16</v>
      </c>
      <c r="J15" s="4" t="s">
        <v>84</v>
      </c>
      <c r="K15" s="2" t="s">
        <v>16</v>
      </c>
      <c r="L15" s="4" t="s">
        <v>84</v>
      </c>
      <c r="M15" s="2" t="s">
        <v>16</v>
      </c>
      <c r="N15" s="4" t="s">
        <v>85</v>
      </c>
      <c r="O15" s="16" t="s">
        <v>17</v>
      </c>
      <c r="P15" s="4"/>
    </row>
    <row r="16" spans="1:16" ht="44.25" customHeight="1" x14ac:dyDescent="0.35">
      <c r="A16" s="3">
        <f t="shared" si="0"/>
        <v>14</v>
      </c>
      <c r="B16" s="103"/>
      <c r="C16" s="108"/>
      <c r="D16" s="23" t="s">
        <v>114</v>
      </c>
      <c r="E16" s="22" t="s">
        <v>16</v>
      </c>
      <c r="F16" s="4" t="s">
        <v>104</v>
      </c>
      <c r="G16" s="22" t="s">
        <v>16</v>
      </c>
      <c r="H16" s="4" t="s">
        <v>104</v>
      </c>
      <c r="I16" s="22" t="s">
        <v>16</v>
      </c>
      <c r="J16" s="4" t="s">
        <v>104</v>
      </c>
      <c r="K16" s="22" t="s">
        <v>16</v>
      </c>
      <c r="L16" s="4" t="s">
        <v>104</v>
      </c>
      <c r="M16" s="22" t="s">
        <v>16</v>
      </c>
      <c r="N16" s="4" t="s">
        <v>104</v>
      </c>
      <c r="O16" s="16"/>
      <c r="P16" s="4"/>
    </row>
    <row r="17" spans="1:16" ht="113.25" customHeight="1" x14ac:dyDescent="0.35">
      <c r="A17" s="3">
        <f t="shared" si="0"/>
        <v>15</v>
      </c>
      <c r="B17" s="104"/>
      <c r="C17" s="15" t="s">
        <v>18</v>
      </c>
      <c r="D17" s="5"/>
      <c r="E17" s="16" t="s">
        <v>17</v>
      </c>
      <c r="F17" s="4"/>
      <c r="G17" s="16" t="s">
        <v>17</v>
      </c>
      <c r="H17" s="4"/>
      <c r="I17" s="16" t="s">
        <v>17</v>
      </c>
      <c r="J17" s="4"/>
      <c r="K17" s="16" t="s">
        <v>17</v>
      </c>
      <c r="L17" s="4"/>
      <c r="M17" s="2" t="s">
        <v>16</v>
      </c>
      <c r="N17" s="7" t="s">
        <v>86</v>
      </c>
      <c r="O17" s="2" t="s">
        <v>16</v>
      </c>
      <c r="P17" s="4" t="s">
        <v>87</v>
      </c>
    </row>
    <row r="18" spans="1:16" ht="208" x14ac:dyDescent="0.35">
      <c r="A18" s="3">
        <f t="shared" si="0"/>
        <v>16</v>
      </c>
      <c r="B18" s="105" t="s">
        <v>9</v>
      </c>
      <c r="C18" s="106" t="s">
        <v>10</v>
      </c>
      <c r="D18" s="8" t="s">
        <v>12</v>
      </c>
      <c r="E18" s="2" t="s">
        <v>16</v>
      </c>
      <c r="F18" s="13" t="s">
        <v>47</v>
      </c>
      <c r="G18" s="2" t="s">
        <v>16</v>
      </c>
      <c r="H18" s="13" t="s">
        <v>47</v>
      </c>
      <c r="I18" s="2" t="s">
        <v>16</v>
      </c>
      <c r="J18" s="13" t="s">
        <v>47</v>
      </c>
      <c r="K18" s="2" t="s">
        <v>16</v>
      </c>
      <c r="L18" s="13" t="s">
        <v>47</v>
      </c>
      <c r="M18" s="2" t="s">
        <v>16</v>
      </c>
      <c r="N18" s="13" t="s">
        <v>47</v>
      </c>
      <c r="O18" s="2" t="s">
        <v>16</v>
      </c>
      <c r="P18" s="13" t="s">
        <v>47</v>
      </c>
    </row>
    <row r="19" spans="1:16" ht="104" x14ac:dyDescent="0.35">
      <c r="A19" s="3">
        <f t="shared" si="0"/>
        <v>17</v>
      </c>
      <c r="B19" s="105"/>
      <c r="C19" s="106"/>
      <c r="D19" s="8" t="s">
        <v>11</v>
      </c>
      <c r="E19" s="2" t="s">
        <v>16</v>
      </c>
      <c r="F19" s="13" t="s">
        <v>88</v>
      </c>
      <c r="G19" s="2" t="s">
        <v>16</v>
      </c>
      <c r="H19" s="13" t="s">
        <v>88</v>
      </c>
      <c r="I19" s="2" t="s">
        <v>16</v>
      </c>
      <c r="J19" s="13" t="s">
        <v>88</v>
      </c>
      <c r="K19" s="2" t="s">
        <v>16</v>
      </c>
      <c r="L19" s="13" t="s">
        <v>88</v>
      </c>
      <c r="M19" s="2" t="s">
        <v>16</v>
      </c>
      <c r="N19" s="13" t="s">
        <v>88</v>
      </c>
      <c r="O19" s="2" t="s">
        <v>16</v>
      </c>
      <c r="P19" s="13" t="s">
        <v>88</v>
      </c>
    </row>
    <row r="20" spans="1:16" ht="182" x14ac:dyDescent="0.35">
      <c r="A20" s="3">
        <f t="shared" si="0"/>
        <v>18</v>
      </c>
      <c r="B20" s="105"/>
      <c r="C20" s="107" t="s">
        <v>26</v>
      </c>
      <c r="D20" s="8" t="s">
        <v>60</v>
      </c>
      <c r="E20" s="2" t="s">
        <v>16</v>
      </c>
      <c r="F20" s="7" t="s">
        <v>90</v>
      </c>
      <c r="G20" s="2" t="s">
        <v>16</v>
      </c>
      <c r="H20" s="7" t="s">
        <v>90</v>
      </c>
      <c r="I20" s="2" t="s">
        <v>16</v>
      </c>
      <c r="J20" s="13" t="s">
        <v>89</v>
      </c>
      <c r="K20" s="2" t="s">
        <v>16</v>
      </c>
      <c r="L20" s="13" t="s">
        <v>89</v>
      </c>
      <c r="M20" s="2" t="s">
        <v>16</v>
      </c>
      <c r="N20" s="13" t="s">
        <v>89</v>
      </c>
      <c r="O20" s="2" t="s">
        <v>16</v>
      </c>
      <c r="P20" s="13" t="s">
        <v>89</v>
      </c>
    </row>
    <row r="21" spans="1:16" ht="91" x14ac:dyDescent="0.35">
      <c r="A21" s="3">
        <f t="shared" si="0"/>
        <v>19</v>
      </c>
      <c r="B21" s="105"/>
      <c r="C21" s="108"/>
      <c r="D21" s="6" t="s">
        <v>27</v>
      </c>
      <c r="E21" s="16" t="s">
        <v>17</v>
      </c>
      <c r="F21" s="4"/>
      <c r="G21" s="16" t="s">
        <v>17</v>
      </c>
      <c r="H21" s="4"/>
      <c r="I21" s="16" t="s">
        <v>17</v>
      </c>
      <c r="J21" s="4"/>
      <c r="K21" s="16" t="s">
        <v>17</v>
      </c>
      <c r="L21" s="4"/>
      <c r="M21" s="16" t="s">
        <v>17</v>
      </c>
      <c r="N21" s="4"/>
      <c r="O21" s="2" t="s">
        <v>16</v>
      </c>
      <c r="P21" s="4" t="s">
        <v>91</v>
      </c>
    </row>
    <row r="22" spans="1:16" ht="53.25" customHeight="1" x14ac:dyDescent="0.35">
      <c r="A22" s="3">
        <f t="shared" si="0"/>
        <v>20</v>
      </c>
      <c r="B22" s="105"/>
      <c r="C22" s="107" t="s">
        <v>111</v>
      </c>
      <c r="D22" s="8" t="s">
        <v>13</v>
      </c>
      <c r="E22" s="2" t="s">
        <v>16</v>
      </c>
      <c r="F22" s="13" t="s">
        <v>92</v>
      </c>
      <c r="G22" s="2" t="s">
        <v>16</v>
      </c>
      <c r="H22" s="13" t="s">
        <v>92</v>
      </c>
      <c r="I22" s="2" t="s">
        <v>16</v>
      </c>
      <c r="J22" s="13" t="s">
        <v>92</v>
      </c>
      <c r="K22" s="2" t="s">
        <v>16</v>
      </c>
      <c r="L22" s="13" t="s">
        <v>92</v>
      </c>
      <c r="M22" s="2" t="s">
        <v>16</v>
      </c>
      <c r="N22" s="13" t="s">
        <v>92</v>
      </c>
      <c r="O22" s="2" t="s">
        <v>16</v>
      </c>
      <c r="P22" s="13" t="s">
        <v>92</v>
      </c>
    </row>
    <row r="23" spans="1:16" ht="55.5" customHeight="1" x14ac:dyDescent="0.35">
      <c r="A23" s="3">
        <f t="shared" si="0"/>
        <v>21</v>
      </c>
      <c r="B23" s="105"/>
      <c r="C23" s="109"/>
      <c r="D23" s="15" t="s">
        <v>19</v>
      </c>
      <c r="E23" s="16" t="s">
        <v>17</v>
      </c>
      <c r="F23" s="4"/>
      <c r="G23" s="16" t="s">
        <v>17</v>
      </c>
      <c r="H23" s="4"/>
      <c r="I23" s="16" t="s">
        <v>17</v>
      </c>
      <c r="J23" s="4"/>
      <c r="K23" s="16" t="s">
        <v>17</v>
      </c>
      <c r="L23" s="4"/>
      <c r="M23" s="2" t="s">
        <v>16</v>
      </c>
      <c r="N23" s="13" t="s">
        <v>48</v>
      </c>
      <c r="O23" s="2" t="s">
        <v>16</v>
      </c>
      <c r="P23" s="13" t="s">
        <v>48</v>
      </c>
    </row>
    <row r="24" spans="1:16" ht="94.5" customHeight="1" x14ac:dyDescent="0.35">
      <c r="A24" s="3">
        <f t="shared" si="0"/>
        <v>22</v>
      </c>
      <c r="B24" s="105"/>
      <c r="C24" s="109"/>
      <c r="D24" s="8" t="s">
        <v>61</v>
      </c>
      <c r="E24" s="2" t="s">
        <v>16</v>
      </c>
      <c r="F24" s="7" t="s">
        <v>93</v>
      </c>
      <c r="G24" s="2" t="s">
        <v>16</v>
      </c>
      <c r="H24" s="7" t="s">
        <v>93</v>
      </c>
      <c r="I24" s="14" t="s">
        <v>16</v>
      </c>
      <c r="J24" s="7" t="s">
        <v>93</v>
      </c>
      <c r="K24" s="14" t="s">
        <v>16</v>
      </c>
      <c r="L24" s="7" t="s">
        <v>93</v>
      </c>
      <c r="M24" s="14" t="s">
        <v>16</v>
      </c>
      <c r="N24" s="7" t="s">
        <v>94</v>
      </c>
      <c r="O24" s="14" t="s">
        <v>16</v>
      </c>
      <c r="P24" s="7" t="s">
        <v>95</v>
      </c>
    </row>
    <row r="25" spans="1:16" ht="26" x14ac:dyDescent="0.35">
      <c r="A25" s="3">
        <f t="shared" si="0"/>
        <v>23</v>
      </c>
      <c r="B25" s="105"/>
      <c r="C25" s="108"/>
      <c r="D25" s="9" t="s">
        <v>58</v>
      </c>
      <c r="E25" s="16" t="s">
        <v>17</v>
      </c>
      <c r="F25" s="4"/>
      <c r="G25" s="16" t="s">
        <v>17</v>
      </c>
      <c r="H25" s="4"/>
      <c r="I25" s="16" t="s">
        <v>17</v>
      </c>
      <c r="J25" s="4"/>
      <c r="K25" s="16" t="s">
        <v>17</v>
      </c>
      <c r="L25" s="4"/>
      <c r="M25" s="16" t="s">
        <v>17</v>
      </c>
      <c r="N25" s="13" t="s">
        <v>96</v>
      </c>
      <c r="O25" s="2" t="s">
        <v>16</v>
      </c>
      <c r="P25" s="4"/>
    </row>
    <row r="26" spans="1:16" ht="26" x14ac:dyDescent="0.35">
      <c r="A26" s="3">
        <f t="shared" si="0"/>
        <v>24</v>
      </c>
      <c r="B26" s="105"/>
      <c r="C26" s="4" t="s">
        <v>14</v>
      </c>
      <c r="D26" s="8"/>
      <c r="E26" s="2" t="s">
        <v>16</v>
      </c>
      <c r="F26" s="13" t="s">
        <v>45</v>
      </c>
      <c r="G26" s="2" t="s">
        <v>16</v>
      </c>
      <c r="H26" s="13" t="s">
        <v>45</v>
      </c>
      <c r="I26" s="2" t="s">
        <v>16</v>
      </c>
      <c r="J26" s="13" t="s">
        <v>45</v>
      </c>
      <c r="K26" s="2" t="s">
        <v>16</v>
      </c>
      <c r="L26" s="13" t="s">
        <v>45</v>
      </c>
      <c r="M26" s="2" t="s">
        <v>16</v>
      </c>
      <c r="N26" s="13" t="s">
        <v>45</v>
      </c>
      <c r="O26" s="2" t="s">
        <v>16</v>
      </c>
      <c r="P26" s="13" t="s">
        <v>45</v>
      </c>
    </row>
  </sheetData>
  <mergeCells count="18">
    <mergeCell ref="M1:N1"/>
    <mergeCell ref="O1:P1"/>
    <mergeCell ref="B3:B13"/>
    <mergeCell ref="B14:B17"/>
    <mergeCell ref="B18:B26"/>
    <mergeCell ref="C18:C19"/>
    <mergeCell ref="C20:C21"/>
    <mergeCell ref="C22:C25"/>
    <mergeCell ref="K1:L1"/>
    <mergeCell ref="E1:F1"/>
    <mergeCell ref="I1:J1"/>
    <mergeCell ref="C8:C9"/>
    <mergeCell ref="C15:C16"/>
    <mergeCell ref="A1:A2"/>
    <mergeCell ref="B1:B2"/>
    <mergeCell ref="C1:C2"/>
    <mergeCell ref="D1:D2"/>
    <mergeCell ref="G1:H1"/>
  </mergeCells>
  <conditionalFormatting sqref="B3 G2:H2 B1:D1 K2:L2 K13:K15 I13:I15 E13:E26 O13:O26 M13:M15 G13:G15 G3:G8 K3:K8 M3:M8 O3:O11 E3:E11 I3:I8 D9:D10 I10:I11 M10:M11 K10 G10:G11 G17:G26 M17:M26 I17:I26 K17:K26">
    <cfRule type="cellIs" dxfId="45" priority="23" operator="equal">
      <formula>"Tidak dinilai"</formula>
    </cfRule>
  </conditionalFormatting>
  <conditionalFormatting sqref="D4">
    <cfRule type="cellIs" dxfId="44" priority="21" operator="equal">
      <formula>"Tidak dinilai"</formula>
    </cfRule>
  </conditionalFormatting>
  <conditionalFormatting sqref="D3">
    <cfRule type="cellIs" dxfId="43" priority="22" operator="equal">
      <formula>"Tidak dinilai"</formula>
    </cfRule>
  </conditionalFormatting>
  <conditionalFormatting sqref="D14 D16:D17">
    <cfRule type="cellIs" dxfId="42" priority="16" operator="equal">
      <formula>"Tidak dinilai"</formula>
    </cfRule>
  </conditionalFormatting>
  <conditionalFormatting sqref="D5">
    <cfRule type="cellIs" dxfId="41" priority="20" operator="equal">
      <formula>"Tidak dinilai"</formula>
    </cfRule>
  </conditionalFormatting>
  <conditionalFormatting sqref="D11">
    <cfRule type="cellIs" dxfId="40" priority="18" operator="equal">
      <formula>"Tidak dinilai"</formula>
    </cfRule>
  </conditionalFormatting>
  <conditionalFormatting sqref="D13">
    <cfRule type="cellIs" dxfId="39" priority="17" operator="equal">
      <formula>"Tidak dinilai"</formula>
    </cfRule>
  </conditionalFormatting>
  <conditionalFormatting sqref="A1">
    <cfRule type="cellIs" dxfId="38" priority="15" operator="equal">
      <formula>"Tidak dinilai"</formula>
    </cfRule>
  </conditionalFormatting>
  <conditionalFormatting sqref="N2">
    <cfRule type="cellIs" dxfId="37" priority="14" operator="equal">
      <formula>"Tidak dinilai"</formula>
    </cfRule>
  </conditionalFormatting>
  <conditionalFormatting sqref="M2">
    <cfRule type="cellIs" dxfId="36" priority="13" operator="equal">
      <formula>"Tidak dinilai"</formula>
    </cfRule>
  </conditionalFormatting>
  <conditionalFormatting sqref="P2">
    <cfRule type="cellIs" dxfId="35" priority="12" operator="equal">
      <formula>"Tidak dinilai"</formula>
    </cfRule>
  </conditionalFormatting>
  <conditionalFormatting sqref="O2">
    <cfRule type="cellIs" dxfId="34" priority="11" operator="equal">
      <formula>"Tidak dinilai"</formula>
    </cfRule>
  </conditionalFormatting>
  <conditionalFormatting sqref="E2:F2">
    <cfRule type="cellIs" dxfId="33" priority="10" operator="equal">
      <formula>"Tidak dinilai"</formula>
    </cfRule>
  </conditionalFormatting>
  <conditionalFormatting sqref="I2:J2">
    <cfRule type="cellIs" dxfId="32" priority="9" operator="equal">
      <formula>"Tidak dinilai"</formula>
    </cfRule>
  </conditionalFormatting>
  <conditionalFormatting sqref="K11">
    <cfRule type="cellIs" dxfId="31" priority="8" operator="equal">
      <formula>"Tidak dinilai"</formula>
    </cfRule>
  </conditionalFormatting>
  <conditionalFormatting sqref="G12 K12 M12 O12 E12 I12">
    <cfRule type="cellIs" dxfId="30" priority="7" operator="equal">
      <formula>"Tidak dinilai"</formula>
    </cfRule>
  </conditionalFormatting>
  <conditionalFormatting sqref="D12">
    <cfRule type="cellIs" dxfId="29" priority="6" operator="equal">
      <formula>"Tidak dinilai"</formula>
    </cfRule>
  </conditionalFormatting>
  <conditionalFormatting sqref="D8">
    <cfRule type="cellIs" dxfId="28" priority="5" operator="equal">
      <formula>"Tidak dinilai"</formula>
    </cfRule>
  </conditionalFormatting>
  <conditionalFormatting sqref="D6:D7">
    <cfRule type="cellIs" dxfId="27" priority="4" operator="equal">
      <formula>"Tidak dinilai"</formula>
    </cfRule>
  </conditionalFormatting>
  <conditionalFormatting sqref="G9 I9 K9 M9">
    <cfRule type="cellIs" dxfId="26" priority="3" operator="equal">
      <formula>"Tidak dinilai"</formula>
    </cfRule>
  </conditionalFormatting>
  <conditionalFormatting sqref="D15">
    <cfRule type="cellIs" dxfId="25" priority="2" operator="equal">
      <formula>"Tidak dinilai"</formula>
    </cfRule>
  </conditionalFormatting>
  <conditionalFormatting sqref="G16 I16 K16 M16">
    <cfRule type="cellIs" dxfId="24" priority="1" operator="equal">
      <formula>"Tidak dinilai"</formula>
    </cfRule>
  </conditionalFormatting>
  <dataValidations count="1">
    <dataValidation type="list" allowBlank="1" showInputMessage="1" showErrorMessage="1" sqref="E3:E26 O3:O26 I3:I26 G3:G26 M3:M26 K3:K26">
      <formula1>"Diminta, Tidak Diminta"</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tabSelected="1" zoomScale="205" zoomScaleNormal="205" workbookViewId="0">
      <selection activeCell="A2" sqref="A2"/>
    </sheetView>
  </sheetViews>
  <sheetFormatPr defaultColWidth="8.90625" defaultRowHeight="15.5" x14ac:dyDescent="0.35"/>
  <cols>
    <col min="1" max="1" width="9.08984375" style="35" customWidth="1"/>
    <col min="2" max="2" width="31.6328125" style="36" customWidth="1"/>
    <col min="3" max="3" width="23.453125" style="37" customWidth="1"/>
    <col min="4" max="4" width="20.36328125" style="32" customWidth="1"/>
    <col min="5" max="5" width="14.54296875" style="37" customWidth="1"/>
    <col min="6" max="6" width="46.453125" style="37" customWidth="1"/>
    <col min="7" max="7" width="32.453125" style="32" customWidth="1"/>
    <col min="8" max="8" width="33.453125" style="32" customWidth="1"/>
    <col min="9" max="11" width="32.453125" style="32" customWidth="1"/>
    <col min="12" max="16384" width="8.90625" style="32"/>
  </cols>
  <sheetData>
    <row r="1" spans="1:11" x14ac:dyDescent="0.35">
      <c r="A1" s="197" t="s">
        <v>257</v>
      </c>
    </row>
    <row r="3" spans="1:11" ht="15.75" customHeight="1" x14ac:dyDescent="0.35">
      <c r="A3" s="116" t="s">
        <v>15</v>
      </c>
      <c r="B3" s="116" t="s">
        <v>2</v>
      </c>
      <c r="C3" s="116" t="s">
        <v>0</v>
      </c>
      <c r="D3" s="116" t="s">
        <v>20</v>
      </c>
      <c r="E3" s="140" t="s">
        <v>146</v>
      </c>
      <c r="F3" s="140"/>
      <c r="G3" s="117" t="s">
        <v>98</v>
      </c>
      <c r="H3" s="118"/>
      <c r="I3" s="118"/>
      <c r="J3" s="118"/>
      <c r="K3" s="118"/>
    </row>
    <row r="4" spans="1:11" x14ac:dyDescent="0.35">
      <c r="A4" s="116"/>
      <c r="B4" s="116"/>
      <c r="C4" s="116"/>
      <c r="D4" s="116"/>
      <c r="E4" s="65" t="s">
        <v>21</v>
      </c>
      <c r="F4" s="65" t="s">
        <v>1</v>
      </c>
      <c r="G4" s="65">
        <v>4</v>
      </c>
      <c r="H4" s="65">
        <v>3</v>
      </c>
      <c r="I4" s="65">
        <v>2</v>
      </c>
      <c r="J4" s="65">
        <v>1</v>
      </c>
      <c r="K4" s="65">
        <v>0</v>
      </c>
    </row>
    <row r="5" spans="1:11" ht="77.5" x14ac:dyDescent="0.35">
      <c r="A5" s="65">
        <v>1</v>
      </c>
      <c r="B5" s="141" t="s">
        <v>7</v>
      </c>
      <c r="C5" s="66" t="s">
        <v>115</v>
      </c>
      <c r="D5" s="67"/>
      <c r="E5" s="65" t="s">
        <v>16</v>
      </c>
      <c r="F5" s="68" t="s">
        <v>147</v>
      </c>
      <c r="G5" s="69" t="s">
        <v>148</v>
      </c>
      <c r="H5" s="69" t="s">
        <v>149</v>
      </c>
      <c r="I5" s="69" t="s">
        <v>150</v>
      </c>
      <c r="J5" s="69" t="s">
        <v>151</v>
      </c>
      <c r="K5" s="69" t="s">
        <v>152</v>
      </c>
    </row>
    <row r="6" spans="1:11" ht="93" x14ac:dyDescent="0.35">
      <c r="A6" s="65">
        <f>A5+1</f>
        <v>2</v>
      </c>
      <c r="B6" s="141"/>
      <c r="C6" s="66" t="s">
        <v>3</v>
      </c>
      <c r="D6" s="67"/>
      <c r="E6" s="65" t="s">
        <v>16</v>
      </c>
      <c r="F6" s="66" t="s">
        <v>153</v>
      </c>
      <c r="G6" s="70" t="s">
        <v>154</v>
      </c>
      <c r="H6" s="70" t="s">
        <v>155</v>
      </c>
      <c r="I6" s="70" t="s">
        <v>156</v>
      </c>
      <c r="J6" s="70" t="s">
        <v>157</v>
      </c>
      <c r="K6" s="70" t="s">
        <v>137</v>
      </c>
    </row>
    <row r="7" spans="1:11" s="33" customFormat="1" ht="108.5" x14ac:dyDescent="0.35">
      <c r="A7" s="71">
        <f t="shared" ref="A7:A20" si="0">A6+1</f>
        <v>3</v>
      </c>
      <c r="B7" s="141"/>
      <c r="C7" s="66" t="s">
        <v>5</v>
      </c>
      <c r="D7" s="72"/>
      <c r="E7" s="73" t="s">
        <v>16</v>
      </c>
      <c r="F7" s="68" t="s">
        <v>158</v>
      </c>
      <c r="G7" s="74" t="s">
        <v>250</v>
      </c>
      <c r="H7" s="74" t="s">
        <v>249</v>
      </c>
      <c r="I7" s="74" t="s">
        <v>159</v>
      </c>
      <c r="J7" s="75" t="s">
        <v>251</v>
      </c>
      <c r="K7" s="75" t="s">
        <v>160</v>
      </c>
    </row>
    <row r="8" spans="1:11" ht="62" x14ac:dyDescent="0.35">
      <c r="A8" s="65">
        <f t="shared" si="0"/>
        <v>4</v>
      </c>
      <c r="B8" s="141"/>
      <c r="C8" s="66" t="s">
        <v>116</v>
      </c>
      <c r="D8" s="76" t="s">
        <v>161</v>
      </c>
      <c r="E8" s="65" t="s">
        <v>16</v>
      </c>
      <c r="F8" s="66" t="s">
        <v>162</v>
      </c>
      <c r="G8" s="70" t="s">
        <v>163</v>
      </c>
      <c r="H8" s="70" t="s">
        <v>164</v>
      </c>
      <c r="I8" s="70" t="s">
        <v>165</v>
      </c>
      <c r="J8" s="70" t="s">
        <v>166</v>
      </c>
      <c r="K8" s="70" t="s">
        <v>167</v>
      </c>
    </row>
    <row r="9" spans="1:11" ht="45" customHeight="1" x14ac:dyDescent="0.35">
      <c r="A9" s="116">
        <f t="shared" si="0"/>
        <v>5</v>
      </c>
      <c r="B9" s="141"/>
      <c r="C9" s="114"/>
      <c r="D9" s="115" t="s">
        <v>168</v>
      </c>
      <c r="E9" s="116" t="s">
        <v>16</v>
      </c>
      <c r="F9" s="145" t="s">
        <v>169</v>
      </c>
      <c r="G9" s="77" t="s">
        <v>170</v>
      </c>
      <c r="H9" s="133" t="s">
        <v>171</v>
      </c>
      <c r="I9" s="134"/>
      <c r="J9" s="134"/>
      <c r="K9" s="135"/>
    </row>
    <row r="10" spans="1:11" ht="15" customHeight="1" x14ac:dyDescent="0.35">
      <c r="A10" s="116"/>
      <c r="B10" s="141"/>
      <c r="C10" s="114"/>
      <c r="D10" s="115"/>
      <c r="E10" s="116"/>
      <c r="F10" s="145"/>
      <c r="G10" s="133" t="s">
        <v>172</v>
      </c>
      <c r="H10" s="143"/>
      <c r="I10" s="143"/>
      <c r="J10" s="143"/>
      <c r="K10" s="144"/>
    </row>
    <row r="11" spans="1:11" ht="62" x14ac:dyDescent="0.35">
      <c r="A11" s="65">
        <f>A9+1</f>
        <v>6</v>
      </c>
      <c r="B11" s="141"/>
      <c r="C11" s="66" t="s">
        <v>117</v>
      </c>
      <c r="D11" s="67"/>
      <c r="E11" s="65" t="s">
        <v>16</v>
      </c>
      <c r="F11" s="66" t="s">
        <v>173</v>
      </c>
      <c r="G11" s="66" t="s">
        <v>174</v>
      </c>
      <c r="H11" s="66" t="s">
        <v>175</v>
      </c>
      <c r="I11" s="66" t="s">
        <v>176</v>
      </c>
      <c r="J11" s="76" t="s">
        <v>177</v>
      </c>
      <c r="K11" s="76" t="s">
        <v>178</v>
      </c>
    </row>
    <row r="12" spans="1:11" ht="294.5" x14ac:dyDescent="0.35">
      <c r="A12" s="65">
        <f t="shared" si="0"/>
        <v>7</v>
      </c>
      <c r="B12" s="141"/>
      <c r="C12" s="66" t="s">
        <v>118</v>
      </c>
      <c r="D12" s="67"/>
      <c r="E12" s="65" t="s">
        <v>16</v>
      </c>
      <c r="F12" s="78" t="s">
        <v>179</v>
      </c>
      <c r="G12" s="78" t="s">
        <v>180</v>
      </c>
      <c r="H12" s="78" t="s">
        <v>181</v>
      </c>
      <c r="I12" s="78" t="s">
        <v>182</v>
      </c>
      <c r="J12" s="78" t="s">
        <v>183</v>
      </c>
      <c r="K12" s="78" t="s">
        <v>184</v>
      </c>
    </row>
    <row r="13" spans="1:11" ht="217" x14ac:dyDescent="0.35">
      <c r="A13" s="65">
        <f t="shared" si="0"/>
        <v>8</v>
      </c>
      <c r="B13" s="67" t="s">
        <v>185</v>
      </c>
      <c r="C13" s="66" t="s">
        <v>186</v>
      </c>
      <c r="D13" s="67"/>
      <c r="E13" s="65" t="s">
        <v>16</v>
      </c>
      <c r="F13" s="66" t="s">
        <v>119</v>
      </c>
      <c r="G13" s="78" t="s">
        <v>187</v>
      </c>
      <c r="H13" s="121" t="s">
        <v>188</v>
      </c>
      <c r="I13" s="122"/>
      <c r="J13" s="122"/>
      <c r="K13" s="123"/>
    </row>
    <row r="14" spans="1:11" s="34" customFormat="1" ht="62" x14ac:dyDescent="0.35">
      <c r="A14" s="65">
        <f t="shared" si="0"/>
        <v>9</v>
      </c>
      <c r="B14" s="79"/>
      <c r="C14" s="80" t="s">
        <v>189</v>
      </c>
      <c r="D14" s="81" t="s">
        <v>190</v>
      </c>
      <c r="E14" s="82" t="s">
        <v>16</v>
      </c>
      <c r="F14" s="80" t="s">
        <v>191</v>
      </c>
      <c r="G14" s="78" t="s">
        <v>192</v>
      </c>
      <c r="H14" s="121" t="s">
        <v>124</v>
      </c>
      <c r="I14" s="142"/>
      <c r="J14" s="121" t="s">
        <v>125</v>
      </c>
      <c r="K14" s="142"/>
    </row>
    <row r="15" spans="1:11" s="34" customFormat="1" ht="186" x14ac:dyDescent="0.35">
      <c r="A15" s="65">
        <f t="shared" si="0"/>
        <v>10</v>
      </c>
      <c r="B15" s="83"/>
      <c r="C15" s="84"/>
      <c r="D15" s="85" t="s">
        <v>193</v>
      </c>
      <c r="E15" s="65" t="s">
        <v>16</v>
      </c>
      <c r="F15" s="66" t="s">
        <v>194</v>
      </c>
      <c r="G15" s="86" t="s">
        <v>195</v>
      </c>
      <c r="H15" s="87" t="s">
        <v>196</v>
      </c>
      <c r="I15" s="88" t="s">
        <v>197</v>
      </c>
      <c r="J15" s="89" t="s">
        <v>198</v>
      </c>
      <c r="K15" s="90" t="s">
        <v>199</v>
      </c>
    </row>
    <row r="16" spans="1:11" ht="93" x14ac:dyDescent="0.35">
      <c r="A16" s="65">
        <f t="shared" si="0"/>
        <v>11</v>
      </c>
      <c r="B16" s="67"/>
      <c r="C16" s="66" t="s">
        <v>120</v>
      </c>
      <c r="D16" s="67"/>
      <c r="E16" s="65" t="s">
        <v>16</v>
      </c>
      <c r="F16" s="66" t="s">
        <v>45</v>
      </c>
      <c r="G16" s="66" t="s">
        <v>200</v>
      </c>
      <c r="H16" s="66" t="s">
        <v>201</v>
      </c>
      <c r="I16" s="66" t="s">
        <v>202</v>
      </c>
      <c r="J16" s="78" t="s">
        <v>203</v>
      </c>
      <c r="K16" s="66" t="s">
        <v>46</v>
      </c>
    </row>
    <row r="17" spans="1:11" ht="139.5" x14ac:dyDescent="0.35">
      <c r="A17" s="65">
        <f t="shared" si="0"/>
        <v>12</v>
      </c>
      <c r="B17" s="146" t="s">
        <v>123</v>
      </c>
      <c r="C17" s="115" t="s">
        <v>10</v>
      </c>
      <c r="D17" s="66" t="s">
        <v>12</v>
      </c>
      <c r="E17" s="65" t="s">
        <v>16</v>
      </c>
      <c r="F17" s="66" t="s">
        <v>204</v>
      </c>
      <c r="G17" s="76" t="s">
        <v>205</v>
      </c>
      <c r="H17" s="76" t="s">
        <v>206</v>
      </c>
      <c r="I17" s="76" t="s">
        <v>207</v>
      </c>
      <c r="J17" s="76" t="s">
        <v>208</v>
      </c>
      <c r="K17" s="81" t="s">
        <v>209</v>
      </c>
    </row>
    <row r="18" spans="1:11" ht="93" x14ac:dyDescent="0.35">
      <c r="A18" s="65">
        <f t="shared" si="0"/>
        <v>13</v>
      </c>
      <c r="B18" s="147"/>
      <c r="C18" s="115"/>
      <c r="D18" s="66" t="s">
        <v>11</v>
      </c>
      <c r="E18" s="65" t="s">
        <v>16</v>
      </c>
      <c r="F18" s="66" t="s">
        <v>210</v>
      </c>
      <c r="G18" s="76" t="s">
        <v>211</v>
      </c>
      <c r="H18" s="76" t="s">
        <v>212</v>
      </c>
      <c r="I18" s="76" t="s">
        <v>213</v>
      </c>
      <c r="J18" s="76" t="s">
        <v>214</v>
      </c>
      <c r="K18" s="76" t="s">
        <v>215</v>
      </c>
    </row>
    <row r="19" spans="1:11" ht="139.5" x14ac:dyDescent="0.35">
      <c r="A19" s="65">
        <f t="shared" si="0"/>
        <v>14</v>
      </c>
      <c r="B19" s="147"/>
      <c r="C19" s="76" t="s">
        <v>121</v>
      </c>
      <c r="D19" s="66" t="s">
        <v>99</v>
      </c>
      <c r="E19" s="65" t="s">
        <v>16</v>
      </c>
      <c r="F19" s="66" t="s">
        <v>216</v>
      </c>
      <c r="G19" s="66" t="s">
        <v>217</v>
      </c>
      <c r="H19" s="66" t="s">
        <v>218</v>
      </c>
      <c r="I19" s="66" t="s">
        <v>219</v>
      </c>
      <c r="J19" s="66" t="s">
        <v>220</v>
      </c>
      <c r="K19" s="66" t="s">
        <v>221</v>
      </c>
    </row>
    <row r="20" spans="1:11" ht="90" customHeight="1" x14ac:dyDescent="0.35">
      <c r="A20" s="116">
        <f t="shared" si="0"/>
        <v>15</v>
      </c>
      <c r="B20" s="147"/>
      <c r="C20" s="124" t="s">
        <v>122</v>
      </c>
      <c r="D20" s="124" t="s">
        <v>129</v>
      </c>
      <c r="E20" s="130" t="s">
        <v>16</v>
      </c>
      <c r="F20" s="66" t="s">
        <v>92</v>
      </c>
      <c r="G20" s="133" t="s">
        <v>29</v>
      </c>
      <c r="H20" s="134"/>
      <c r="I20" s="134"/>
      <c r="J20" s="134"/>
      <c r="K20" s="135"/>
    </row>
    <row r="21" spans="1:11" ht="46.5" x14ac:dyDescent="0.35">
      <c r="A21" s="116"/>
      <c r="B21" s="147"/>
      <c r="C21" s="125"/>
      <c r="D21" s="125"/>
      <c r="E21" s="131"/>
      <c r="F21" s="66" t="s">
        <v>30</v>
      </c>
      <c r="G21" s="66" t="s">
        <v>31</v>
      </c>
      <c r="H21" s="66" t="s">
        <v>32</v>
      </c>
      <c r="I21" s="66" t="s">
        <v>33</v>
      </c>
      <c r="J21" s="66" t="s">
        <v>34</v>
      </c>
      <c r="K21" s="66" t="s">
        <v>28</v>
      </c>
    </row>
    <row r="22" spans="1:11" ht="31" x14ac:dyDescent="0.35">
      <c r="A22" s="116"/>
      <c r="B22" s="147"/>
      <c r="C22" s="125"/>
      <c r="D22" s="125"/>
      <c r="E22" s="131"/>
      <c r="F22" s="78" t="s">
        <v>222</v>
      </c>
      <c r="G22" s="66" t="s">
        <v>135</v>
      </c>
      <c r="H22" s="66" t="s">
        <v>138</v>
      </c>
      <c r="I22" s="66" t="s">
        <v>136</v>
      </c>
      <c r="J22" s="66" t="s">
        <v>130</v>
      </c>
      <c r="K22" s="66" t="s">
        <v>28</v>
      </c>
    </row>
    <row r="23" spans="1:11" ht="31" x14ac:dyDescent="0.35">
      <c r="A23" s="116"/>
      <c r="B23" s="147"/>
      <c r="C23" s="125"/>
      <c r="D23" s="125"/>
      <c r="E23" s="131"/>
      <c r="F23" s="66" t="s">
        <v>35</v>
      </c>
      <c r="G23" s="66" t="s">
        <v>36</v>
      </c>
      <c r="H23" s="66" t="s">
        <v>139</v>
      </c>
      <c r="I23" s="66" t="s">
        <v>37</v>
      </c>
      <c r="J23" s="66" t="s">
        <v>38</v>
      </c>
      <c r="K23" s="66" t="s">
        <v>28</v>
      </c>
    </row>
    <row r="24" spans="1:11" ht="31" x14ac:dyDescent="0.35">
      <c r="A24" s="116"/>
      <c r="B24" s="147"/>
      <c r="C24" s="125"/>
      <c r="D24" s="125"/>
      <c r="E24" s="131"/>
      <c r="F24" s="66" t="s">
        <v>39</v>
      </c>
      <c r="G24" s="66" t="s">
        <v>40</v>
      </c>
      <c r="H24" s="66" t="s">
        <v>140</v>
      </c>
      <c r="I24" s="66" t="s">
        <v>41</v>
      </c>
      <c r="J24" s="66" t="s">
        <v>133</v>
      </c>
      <c r="K24" s="66" t="s">
        <v>28</v>
      </c>
    </row>
    <row r="25" spans="1:11" ht="31" x14ac:dyDescent="0.35">
      <c r="A25" s="65">
        <f>A20+1</f>
        <v>16</v>
      </c>
      <c r="B25" s="147"/>
      <c r="C25" s="125"/>
      <c r="D25" s="126"/>
      <c r="E25" s="132"/>
      <c r="F25" s="66" t="s">
        <v>42</v>
      </c>
      <c r="G25" s="66" t="s">
        <v>43</v>
      </c>
      <c r="H25" s="66" t="s">
        <v>223</v>
      </c>
      <c r="I25" s="66" t="s">
        <v>44</v>
      </c>
      <c r="J25" s="66" t="s">
        <v>134</v>
      </c>
      <c r="K25" s="70" t="s">
        <v>28</v>
      </c>
    </row>
    <row r="26" spans="1:11" ht="62" x14ac:dyDescent="0.35">
      <c r="A26" s="65">
        <f>A25+1</f>
        <v>17</v>
      </c>
      <c r="B26" s="147"/>
      <c r="C26" s="125"/>
      <c r="D26" s="91" t="s">
        <v>132</v>
      </c>
      <c r="E26" s="73" t="s">
        <v>16</v>
      </c>
      <c r="F26" s="78" t="s">
        <v>224</v>
      </c>
      <c r="G26" s="96" t="s">
        <v>254</v>
      </c>
      <c r="H26" s="97" t="s">
        <v>255</v>
      </c>
      <c r="I26" s="96" t="s">
        <v>253</v>
      </c>
      <c r="J26" s="111" t="s">
        <v>256</v>
      </c>
      <c r="K26" s="112"/>
    </row>
    <row r="27" spans="1:11" s="34" customFormat="1" ht="46.5" x14ac:dyDescent="0.35">
      <c r="A27" s="92">
        <f>A26+1</f>
        <v>18</v>
      </c>
      <c r="B27" s="147"/>
      <c r="C27" s="125"/>
      <c r="D27" s="127" t="s">
        <v>225</v>
      </c>
      <c r="E27" s="130" t="s">
        <v>16</v>
      </c>
      <c r="F27" s="66" t="s">
        <v>226</v>
      </c>
      <c r="G27" s="133" t="s">
        <v>29</v>
      </c>
      <c r="H27" s="134"/>
      <c r="I27" s="134"/>
      <c r="J27" s="134"/>
      <c r="K27" s="135"/>
    </row>
    <row r="28" spans="1:11" ht="46.5" x14ac:dyDescent="0.35">
      <c r="A28" s="65"/>
      <c r="B28" s="147"/>
      <c r="C28" s="125"/>
      <c r="D28" s="128"/>
      <c r="E28" s="131"/>
      <c r="F28" s="66" t="s">
        <v>227</v>
      </c>
      <c r="G28" s="66" t="s">
        <v>228</v>
      </c>
      <c r="H28" s="66" t="s">
        <v>229</v>
      </c>
      <c r="I28" s="133" t="s">
        <v>188</v>
      </c>
      <c r="J28" s="134"/>
      <c r="K28" s="135"/>
    </row>
    <row r="29" spans="1:11" ht="62" x14ac:dyDescent="0.35">
      <c r="A29" s="65"/>
      <c r="B29" s="147"/>
      <c r="C29" s="125"/>
      <c r="D29" s="128"/>
      <c r="E29" s="131"/>
      <c r="F29" s="78" t="s">
        <v>230</v>
      </c>
      <c r="G29" s="78" t="s">
        <v>231</v>
      </c>
      <c r="H29" s="78" t="s">
        <v>252</v>
      </c>
      <c r="I29" s="133" t="s">
        <v>188</v>
      </c>
      <c r="J29" s="134"/>
      <c r="K29" s="135"/>
    </row>
    <row r="30" spans="1:11" ht="31" x14ac:dyDescent="0.35">
      <c r="A30" s="65"/>
      <c r="B30" s="147"/>
      <c r="C30" s="125"/>
      <c r="D30" s="128"/>
      <c r="E30" s="131"/>
      <c r="F30" s="136" t="s">
        <v>232</v>
      </c>
      <c r="G30" s="78" t="s">
        <v>231</v>
      </c>
      <c r="H30" s="78" t="s">
        <v>252</v>
      </c>
      <c r="I30" s="137" t="s">
        <v>188</v>
      </c>
      <c r="J30" s="138"/>
      <c r="K30" s="139"/>
    </row>
    <row r="31" spans="1:11" ht="31" x14ac:dyDescent="0.35">
      <c r="A31" s="65"/>
      <c r="B31" s="147"/>
      <c r="C31" s="125"/>
      <c r="D31" s="128"/>
      <c r="E31" s="131"/>
      <c r="F31" s="136"/>
      <c r="G31" s="78" t="s">
        <v>231</v>
      </c>
      <c r="H31" s="78" t="s">
        <v>252</v>
      </c>
      <c r="I31" s="149"/>
      <c r="J31" s="150"/>
      <c r="K31" s="151"/>
    </row>
    <row r="32" spans="1:11" x14ac:dyDescent="0.35">
      <c r="A32" s="65"/>
      <c r="B32" s="147"/>
      <c r="C32" s="125"/>
      <c r="D32" s="129"/>
      <c r="E32" s="132"/>
      <c r="F32" s="93"/>
      <c r="G32" s="78"/>
      <c r="H32" s="152"/>
      <c r="I32" s="153"/>
      <c r="J32" s="153"/>
      <c r="K32" s="154"/>
    </row>
    <row r="33" spans="1:11" ht="170.5" x14ac:dyDescent="0.35">
      <c r="A33" s="65">
        <v>19</v>
      </c>
      <c r="B33" s="147"/>
      <c r="C33" s="125"/>
      <c r="D33" s="78" t="s">
        <v>233</v>
      </c>
      <c r="E33" s="73" t="s">
        <v>16</v>
      </c>
      <c r="F33" s="78" t="s">
        <v>234</v>
      </c>
      <c r="G33" s="78" t="s">
        <v>235</v>
      </c>
      <c r="H33" s="78" t="s">
        <v>236</v>
      </c>
      <c r="I33" s="78" t="s">
        <v>237</v>
      </c>
      <c r="J33" s="78" t="s">
        <v>238</v>
      </c>
      <c r="K33" s="94" t="s">
        <v>126</v>
      </c>
    </row>
    <row r="34" spans="1:11" ht="124" x14ac:dyDescent="0.35">
      <c r="A34" s="65">
        <v>20</v>
      </c>
      <c r="B34" s="147"/>
      <c r="C34" s="125"/>
      <c r="D34" s="113"/>
      <c r="E34" s="110" t="s">
        <v>131</v>
      </c>
      <c r="F34" s="78" t="s">
        <v>239</v>
      </c>
      <c r="G34" s="78" t="s">
        <v>235</v>
      </c>
      <c r="H34" s="78" t="s">
        <v>240</v>
      </c>
      <c r="I34" s="78" t="s">
        <v>241</v>
      </c>
      <c r="J34" s="78" t="s">
        <v>242</v>
      </c>
      <c r="K34" s="94" t="s">
        <v>126</v>
      </c>
    </row>
    <row r="35" spans="1:11" ht="124" x14ac:dyDescent="0.35">
      <c r="A35" s="65">
        <v>21</v>
      </c>
      <c r="B35" s="147"/>
      <c r="C35" s="125"/>
      <c r="D35" s="113"/>
      <c r="E35" s="110"/>
      <c r="F35" s="78" t="s">
        <v>243</v>
      </c>
      <c r="G35" s="78" t="s">
        <v>235</v>
      </c>
      <c r="H35" s="78" t="s">
        <v>240</v>
      </c>
      <c r="I35" s="78" t="s">
        <v>244</v>
      </c>
      <c r="J35" s="78" t="s">
        <v>245</v>
      </c>
      <c r="K35" s="95" t="s">
        <v>126</v>
      </c>
    </row>
    <row r="36" spans="1:11" x14ac:dyDescent="0.35">
      <c r="A36" s="65"/>
      <c r="B36" s="147"/>
      <c r="C36" s="125"/>
      <c r="D36" s="113"/>
      <c r="E36" s="110"/>
      <c r="F36" s="66"/>
      <c r="G36" s="78"/>
      <c r="H36" s="78"/>
      <c r="I36" s="78"/>
      <c r="J36" s="78"/>
      <c r="K36" s="95"/>
    </row>
    <row r="37" spans="1:11" ht="170.5" x14ac:dyDescent="0.35">
      <c r="A37" s="65">
        <v>22</v>
      </c>
      <c r="B37" s="147"/>
      <c r="C37" s="125"/>
      <c r="D37" s="113" t="s">
        <v>246</v>
      </c>
      <c r="E37" s="119" t="s">
        <v>131</v>
      </c>
      <c r="F37" s="78" t="s">
        <v>247</v>
      </c>
      <c r="G37" s="78" t="s">
        <v>235</v>
      </c>
      <c r="H37" s="78" t="s">
        <v>236</v>
      </c>
      <c r="I37" s="78" t="s">
        <v>237</v>
      </c>
      <c r="J37" s="78" t="s">
        <v>238</v>
      </c>
      <c r="K37" s="95" t="s">
        <v>126</v>
      </c>
    </row>
    <row r="38" spans="1:11" ht="139.5" x14ac:dyDescent="0.35">
      <c r="A38" s="65">
        <v>23</v>
      </c>
      <c r="B38" s="148"/>
      <c r="C38" s="126"/>
      <c r="D38" s="113"/>
      <c r="E38" s="120"/>
      <c r="F38" s="68" t="s">
        <v>248</v>
      </c>
      <c r="G38" s="78" t="s">
        <v>235</v>
      </c>
      <c r="H38" s="78" t="s">
        <v>236</v>
      </c>
      <c r="I38" s="78" t="s">
        <v>237</v>
      </c>
      <c r="J38" s="78" t="s">
        <v>238</v>
      </c>
      <c r="K38" s="95" t="s">
        <v>126</v>
      </c>
    </row>
  </sheetData>
  <mergeCells count="38">
    <mergeCell ref="A20:A24"/>
    <mergeCell ref="B5:B12"/>
    <mergeCell ref="H14:I14"/>
    <mergeCell ref="G20:K20"/>
    <mergeCell ref="C17:C18"/>
    <mergeCell ref="J14:K14"/>
    <mergeCell ref="H9:K9"/>
    <mergeCell ref="G10:K10"/>
    <mergeCell ref="A9:A10"/>
    <mergeCell ref="F9:F10"/>
    <mergeCell ref="D20:D25"/>
    <mergeCell ref="E20:E25"/>
    <mergeCell ref="B17:B38"/>
    <mergeCell ref="I31:K31"/>
    <mergeCell ref="H32:K32"/>
    <mergeCell ref="D34:D36"/>
    <mergeCell ref="A3:A4"/>
    <mergeCell ref="B3:B4"/>
    <mergeCell ref="C3:C4"/>
    <mergeCell ref="D3:D4"/>
    <mergeCell ref="E3:F3"/>
    <mergeCell ref="G3:K3"/>
    <mergeCell ref="E37:E38"/>
    <mergeCell ref="H13:K13"/>
    <mergeCell ref="C20:C38"/>
    <mergeCell ref="D27:D32"/>
    <mergeCell ref="E27:E32"/>
    <mergeCell ref="G27:K27"/>
    <mergeCell ref="I28:K28"/>
    <mergeCell ref="I29:K29"/>
    <mergeCell ref="F30:F31"/>
    <mergeCell ref="I30:K30"/>
    <mergeCell ref="E34:E36"/>
    <mergeCell ref="J26:K26"/>
    <mergeCell ref="D37:D38"/>
    <mergeCell ref="C9:C10"/>
    <mergeCell ref="D9:D10"/>
    <mergeCell ref="E9:E10"/>
  </mergeCells>
  <conditionalFormatting sqref="D12">
    <cfRule type="cellIs" dxfId="23" priority="9" operator="equal">
      <formula>"Tidak dinilai"</formula>
    </cfRule>
  </conditionalFormatting>
  <conditionalFormatting sqref="D13:D16">
    <cfRule type="cellIs" dxfId="22" priority="7" operator="equal">
      <formula>"Tidak dinilai"</formula>
    </cfRule>
  </conditionalFormatting>
  <conditionalFormatting sqref="E5:E7 D11 D8:E9 E17:E20 E11:E15 E33:E34">
    <cfRule type="cellIs" dxfId="21" priority="8" operator="equal">
      <formula>"Tidak dinilai"</formula>
    </cfRule>
  </conditionalFormatting>
  <conditionalFormatting sqref="A3">
    <cfRule type="cellIs" dxfId="20" priority="6" operator="equal">
      <formula>"Tidak dinilai"</formula>
    </cfRule>
  </conditionalFormatting>
  <conditionalFormatting sqref="E4:F4">
    <cfRule type="cellIs" dxfId="19" priority="5" operator="equal">
      <formula>"Tidak dinilai"</formula>
    </cfRule>
  </conditionalFormatting>
  <conditionalFormatting sqref="D5">
    <cfRule type="cellIs" dxfId="18" priority="12" operator="equal">
      <formula>"Tidak dinilai"</formula>
    </cfRule>
  </conditionalFormatting>
  <conditionalFormatting sqref="B5 B3:D3">
    <cfRule type="cellIs" dxfId="17" priority="13" operator="equal">
      <formula>"Tidak dinilai"</formula>
    </cfRule>
  </conditionalFormatting>
  <conditionalFormatting sqref="D6">
    <cfRule type="cellIs" dxfId="16" priority="11" operator="equal">
      <formula>"Tidak dinilai"</formula>
    </cfRule>
  </conditionalFormatting>
  <conditionalFormatting sqref="D7">
    <cfRule type="cellIs" dxfId="15" priority="10" operator="equal">
      <formula>"Tidak dinilai"</formula>
    </cfRule>
  </conditionalFormatting>
  <conditionalFormatting sqref="E27">
    <cfRule type="cellIs" dxfId="14" priority="1" operator="equal">
      <formula>"Tidak dinilai"</formula>
    </cfRule>
  </conditionalFormatting>
  <conditionalFormatting sqref="G4:K4">
    <cfRule type="cellIs" dxfId="13" priority="4" operator="equal">
      <formula>"Tidak dinilai"</formula>
    </cfRule>
  </conditionalFormatting>
  <conditionalFormatting sqref="E16">
    <cfRule type="cellIs" dxfId="12" priority="3" operator="equal">
      <formula>"Tidak dinilai"</formula>
    </cfRule>
  </conditionalFormatting>
  <conditionalFormatting sqref="E26">
    <cfRule type="cellIs" dxfId="11" priority="2" operator="equal">
      <formula>"Tidak dinilai"</formula>
    </cfRule>
  </conditionalFormatting>
  <dataValidations count="1">
    <dataValidation type="list" allowBlank="1" showInputMessage="1" showErrorMessage="1" sqref="E5:E9 E11:E20 E26:E27 E33:E34">
      <formula1>"Diminta, Tidak Diminta"</formula1>
    </dataValidation>
  </dataValidation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1:N24"/>
  <sheetViews>
    <sheetView topLeftCell="B3" zoomScale="80" zoomScaleNormal="80" workbookViewId="0">
      <selection activeCell="N22" sqref="N22"/>
    </sheetView>
  </sheetViews>
  <sheetFormatPr defaultColWidth="8.90625" defaultRowHeight="14" x14ac:dyDescent="0.35"/>
  <cols>
    <col min="1" max="1" width="9.453125" style="55" customWidth="1"/>
    <col min="2" max="2" width="22.453125" style="56" customWidth="1"/>
    <col min="3" max="3" width="39.453125" style="56" customWidth="1"/>
    <col min="4" max="4" width="47.453125" style="56" customWidth="1"/>
    <col min="5" max="5" width="6.36328125" style="56" customWidth="1"/>
    <col min="6" max="6" width="8.08984375" style="56" customWidth="1"/>
    <col min="7" max="7" width="6.36328125" style="56" customWidth="1"/>
    <col min="8" max="8" width="7.90625" style="56" customWidth="1"/>
    <col min="9" max="9" width="6.36328125" style="56" customWidth="1"/>
    <col min="10" max="10" width="6.90625" style="56" customWidth="1"/>
    <col min="11" max="11" width="9" style="56" customWidth="1"/>
    <col min="12" max="12" width="11.90625" style="56" customWidth="1"/>
    <col min="13" max="13" width="13.453125" style="56" customWidth="1"/>
    <col min="14" max="14" width="39.08984375" style="56" customWidth="1"/>
    <col min="15" max="16384" width="8.90625" style="56"/>
  </cols>
  <sheetData>
    <row r="1" spans="1:14" ht="14.5" thickBot="1" x14ac:dyDescent="0.4"/>
    <row r="2" spans="1:14" ht="29.15" customHeight="1" x14ac:dyDescent="0.35">
      <c r="A2" s="190" t="s">
        <v>15</v>
      </c>
      <c r="B2" s="192" t="s">
        <v>2</v>
      </c>
      <c r="C2" s="194" t="s">
        <v>0</v>
      </c>
      <c r="D2" s="196" t="s">
        <v>20</v>
      </c>
      <c r="E2" s="167" t="s">
        <v>22</v>
      </c>
      <c r="F2" s="158"/>
      <c r="G2" s="167" t="s">
        <v>23</v>
      </c>
      <c r="H2" s="158"/>
      <c r="I2" s="167" t="s">
        <v>24</v>
      </c>
      <c r="J2" s="158"/>
      <c r="K2" s="158" t="s">
        <v>25</v>
      </c>
      <c r="L2" s="158" t="s">
        <v>127</v>
      </c>
      <c r="M2" s="160" t="s">
        <v>128</v>
      </c>
      <c r="N2" s="57"/>
    </row>
    <row r="3" spans="1:14" ht="15.75" customHeight="1" x14ac:dyDescent="0.35">
      <c r="A3" s="191"/>
      <c r="B3" s="193"/>
      <c r="C3" s="195"/>
      <c r="D3" s="191"/>
      <c r="E3" s="168"/>
      <c r="F3" s="159"/>
      <c r="G3" s="168"/>
      <c r="H3" s="159"/>
      <c r="I3" s="168"/>
      <c r="J3" s="159"/>
      <c r="K3" s="159"/>
      <c r="L3" s="159"/>
      <c r="M3" s="161"/>
      <c r="N3" s="58"/>
    </row>
    <row r="4" spans="1:14" ht="18.75" customHeight="1" x14ac:dyDescent="0.35">
      <c r="A4" s="49">
        <v>1</v>
      </c>
      <c r="B4" s="186" t="str">
        <f>'Matriks Penilaian'!B5</f>
        <v>1.  Kurikulum</v>
      </c>
      <c r="C4" s="50" t="str">
        <f>'Matriks Penilaian'!C5</f>
        <v>1.1  Keunggulan Program Studi.</v>
      </c>
      <c r="D4" s="49"/>
      <c r="E4" s="184">
        <v>4</v>
      </c>
      <c r="F4" s="187">
        <f>E4/$E$23</f>
        <v>0.33333333333333331</v>
      </c>
      <c r="G4" s="38">
        <v>4</v>
      </c>
      <c r="H4" s="31">
        <f>G4/(SUM($G$4:$G$10))</f>
        <v>0.18181818181818182</v>
      </c>
      <c r="I4" s="19"/>
      <c r="J4" s="31"/>
      <c r="K4" s="39">
        <f>$F$4*H4*100</f>
        <v>6.0606060606060606</v>
      </c>
      <c r="L4" s="40">
        <v>2</v>
      </c>
      <c r="M4" s="61">
        <f>K4*L4</f>
        <v>12.121212121212121</v>
      </c>
    </row>
    <row r="5" spans="1:14" ht="18.75" customHeight="1" x14ac:dyDescent="0.35">
      <c r="A5" s="49">
        <f>A4+1</f>
        <v>2</v>
      </c>
      <c r="B5" s="186"/>
      <c r="C5" s="50" t="str">
        <f>'Matriks Penilaian'!C6</f>
        <v>1.2  Profil Lulusan Program Studi.</v>
      </c>
      <c r="D5" s="49"/>
      <c r="E5" s="184"/>
      <c r="F5" s="187"/>
      <c r="G5" s="38">
        <v>3</v>
      </c>
      <c r="H5" s="31">
        <f>G5/(SUM($G$4:$G$10))</f>
        <v>0.13636363636363635</v>
      </c>
      <c r="I5" s="19"/>
      <c r="J5" s="31"/>
      <c r="K5" s="39">
        <f>$F$4*H5*100</f>
        <v>4.545454545454545</v>
      </c>
      <c r="L5" s="40">
        <v>2</v>
      </c>
      <c r="M5" s="61">
        <f t="shared" ref="M5:M22" si="0">K5*L5</f>
        <v>9.0909090909090899</v>
      </c>
    </row>
    <row r="6" spans="1:14" ht="18.75" customHeight="1" x14ac:dyDescent="0.35">
      <c r="A6" s="49">
        <f t="shared" ref="A6:A10" si="1">A5+1</f>
        <v>3</v>
      </c>
      <c r="B6" s="186"/>
      <c r="C6" s="50" t="str">
        <f>'Matriks Penilaian'!C7</f>
        <v>1.3  Capaian Pembelajaran</v>
      </c>
      <c r="D6" s="49"/>
      <c r="E6" s="184"/>
      <c r="F6" s="187"/>
      <c r="G6" s="38">
        <v>3</v>
      </c>
      <c r="H6" s="31">
        <f>G6/(SUM($G$4:$G$10))</f>
        <v>0.13636363636363635</v>
      </c>
      <c r="I6" s="19"/>
      <c r="J6" s="31"/>
      <c r="K6" s="39">
        <f>$F$4*H6*100</f>
        <v>4.545454545454545</v>
      </c>
      <c r="L6" s="40">
        <v>2</v>
      </c>
      <c r="M6" s="61">
        <f t="shared" si="0"/>
        <v>9.0909090909090899</v>
      </c>
    </row>
    <row r="7" spans="1:14" ht="20.25" customHeight="1" x14ac:dyDescent="0.35">
      <c r="A7" s="49">
        <f t="shared" si="1"/>
        <v>4</v>
      </c>
      <c r="B7" s="186"/>
      <c r="C7" s="188" t="str">
        <f>'Matriks Penilaian'!C8</f>
        <v xml:space="preserve">1.4  Struktur Kurikulum </v>
      </c>
      <c r="D7" s="50" t="str">
        <f>'Matriks Penilaian'!D8</f>
        <v>1.4.1 Kesesuaian mata kuliah</v>
      </c>
      <c r="E7" s="184"/>
      <c r="F7" s="187"/>
      <c r="G7" s="155">
        <v>5</v>
      </c>
      <c r="H7" s="169">
        <f>G7/(SUM($G$4:$G$10))</f>
        <v>0.22727272727272727</v>
      </c>
      <c r="I7" s="29">
        <v>2</v>
      </c>
      <c r="J7" s="31">
        <f>I7/SUM($I$7:$I$8)</f>
        <v>0.4</v>
      </c>
      <c r="K7" s="39">
        <f>$F$4*$H$7*J7*100</f>
        <v>3.0303030303030298</v>
      </c>
      <c r="L7" s="40">
        <v>2</v>
      </c>
      <c r="M7" s="61">
        <f t="shared" si="0"/>
        <v>6.0606060606060597</v>
      </c>
    </row>
    <row r="8" spans="1:14" ht="28" x14ac:dyDescent="0.35">
      <c r="A8" s="49">
        <f t="shared" si="1"/>
        <v>5</v>
      </c>
      <c r="B8" s="186"/>
      <c r="C8" s="189"/>
      <c r="D8" s="50" t="str">
        <f>'Matriks Penilaian'!D9</f>
        <v>1.4.2 Pembelajaran yang dilaksanakan dalam bentuk praktikum atau praktik kerja</v>
      </c>
      <c r="E8" s="184"/>
      <c r="F8" s="187"/>
      <c r="G8" s="156"/>
      <c r="H8" s="170"/>
      <c r="I8" s="29">
        <v>3</v>
      </c>
      <c r="J8" s="31">
        <f>I8/SUM($I$7:$I$8)</f>
        <v>0.6</v>
      </c>
      <c r="K8" s="39">
        <f>$F$4*$H$7*J8*100</f>
        <v>4.545454545454545</v>
      </c>
      <c r="L8" s="40">
        <v>2</v>
      </c>
      <c r="M8" s="61">
        <f t="shared" si="0"/>
        <v>9.0909090909090899</v>
      </c>
    </row>
    <row r="9" spans="1:14" x14ac:dyDescent="0.35">
      <c r="A9" s="49">
        <f t="shared" si="1"/>
        <v>6</v>
      </c>
      <c r="B9" s="186"/>
      <c r="C9" s="50" t="str">
        <f>'Matriks Penilaian'!C11</f>
        <v>1.5  Substansi Praktikum/Praktik</v>
      </c>
      <c r="D9" s="49"/>
      <c r="E9" s="184"/>
      <c r="F9" s="187"/>
      <c r="G9" s="38">
        <v>4</v>
      </c>
      <c r="H9" s="31">
        <f>G9/(SUM($G$4:$G$10))</f>
        <v>0.18181818181818182</v>
      </c>
      <c r="I9" s="19"/>
      <c r="J9" s="31"/>
      <c r="K9" s="39">
        <f>$F$4*H9*100</f>
        <v>6.0606060606060606</v>
      </c>
      <c r="L9" s="40">
        <v>2</v>
      </c>
      <c r="M9" s="61">
        <f t="shared" si="0"/>
        <v>12.121212121212121</v>
      </c>
    </row>
    <row r="10" spans="1:14" ht="18.75" customHeight="1" x14ac:dyDescent="0.35">
      <c r="A10" s="49">
        <f t="shared" si="1"/>
        <v>7</v>
      </c>
      <c r="B10" s="186"/>
      <c r="C10" s="50" t="str">
        <f>'Matriks Penilaian'!C12</f>
        <v>1.6  Rencana Pembelajaran Semester (RPS)</v>
      </c>
      <c r="D10" s="49"/>
      <c r="E10" s="184"/>
      <c r="F10" s="187"/>
      <c r="G10" s="38">
        <v>3</v>
      </c>
      <c r="H10" s="31">
        <f>G10/(SUM($G$4:$G$10))</f>
        <v>0.13636363636363635</v>
      </c>
      <c r="I10" s="19"/>
      <c r="J10" s="31"/>
      <c r="K10" s="39">
        <f>$F$4*H10*100</f>
        <v>4.545454545454545</v>
      </c>
      <c r="L10" s="40">
        <v>2</v>
      </c>
      <c r="M10" s="61">
        <f t="shared" si="0"/>
        <v>9.0909090909090899</v>
      </c>
    </row>
    <row r="11" spans="1:14" ht="28" x14ac:dyDescent="0.35">
      <c r="A11" s="51">
        <f>A10+1</f>
        <v>8</v>
      </c>
      <c r="B11" s="171" t="str">
        <f>'Matriks Penilaian'!B13</f>
        <v>2.  Sumber Daya Manusia (Dosen tetap, Dosen Pembimbing/Tutor/Preseptor, dan Tenaga Kependidikan)</v>
      </c>
      <c r="C11" s="52" t="str">
        <f>'Matriks Penilaian'!C13</f>
        <v xml:space="preserve">2.1  Dosen tetap pada program studi pendidikan profesi apoteker </v>
      </c>
      <c r="D11" s="51"/>
      <c r="E11" s="176">
        <v>5</v>
      </c>
      <c r="F11" s="162">
        <f>E11/$E$23</f>
        <v>0.41666666666666669</v>
      </c>
      <c r="G11" s="38">
        <v>4</v>
      </c>
      <c r="H11" s="27">
        <f>G11/SUM($G$11:$G$14)</f>
        <v>0.4</v>
      </c>
      <c r="I11" s="20"/>
      <c r="J11" s="27"/>
      <c r="K11" s="41">
        <f>$F$11*H11*100</f>
        <v>16.666666666666668</v>
      </c>
      <c r="L11" s="40">
        <v>1</v>
      </c>
      <c r="M11" s="61">
        <f t="shared" si="0"/>
        <v>16.666666666666668</v>
      </c>
    </row>
    <row r="12" spans="1:14" x14ac:dyDescent="0.35">
      <c r="A12" s="51">
        <f t="shared" ref="A12:A14" si="2">A11+1</f>
        <v>9</v>
      </c>
      <c r="B12" s="172"/>
      <c r="C12" s="180" t="str">
        <f>'Matriks Penilaian'!C14</f>
        <v>2.2.Pembimbing praktik/Preseptor</v>
      </c>
      <c r="D12" s="52" t="str">
        <f>'Matriks Penilaian'!D14</f>
        <v>2.2.1 Kualifikasi  Pembimbing praktik /Preseptor</v>
      </c>
      <c r="E12" s="177"/>
      <c r="F12" s="179"/>
      <c r="G12" s="155">
        <v>4</v>
      </c>
      <c r="H12" s="162">
        <f t="shared" ref="H12:H13" si="3">G12/SUM($G$11:$G$14)</f>
        <v>0.4</v>
      </c>
      <c r="I12" s="29">
        <v>5</v>
      </c>
      <c r="J12" s="27">
        <f>I12/SUM($I$12:$I$13)</f>
        <v>0.625</v>
      </c>
      <c r="K12" s="41">
        <f>$F$11*$H$12*J12*100</f>
        <v>10.416666666666668</v>
      </c>
      <c r="L12" s="40">
        <v>2</v>
      </c>
      <c r="M12" s="61">
        <f t="shared" si="0"/>
        <v>20.833333333333336</v>
      </c>
    </row>
    <row r="13" spans="1:14" ht="30.9" customHeight="1" x14ac:dyDescent="0.35">
      <c r="A13" s="51">
        <f t="shared" si="2"/>
        <v>10</v>
      </c>
      <c r="B13" s="172"/>
      <c r="C13" s="181"/>
      <c r="D13" s="52" t="str">
        <f>'Matriks Penilaian'!D15</f>
        <v>2.2.2 Rasio Pembimbing praktik/preseptor dengan rencana jumlah penerimaan mahasiswa</v>
      </c>
      <c r="E13" s="177"/>
      <c r="F13" s="179"/>
      <c r="G13" s="156"/>
      <c r="H13" s="163">
        <f t="shared" si="3"/>
        <v>0</v>
      </c>
      <c r="I13" s="29">
        <v>3</v>
      </c>
      <c r="J13" s="27">
        <f>I13/SUM($I$12:$I$13)</f>
        <v>0.375</v>
      </c>
      <c r="K13" s="41">
        <f>$F$11*$H$12*J13*100</f>
        <v>6.25</v>
      </c>
      <c r="L13" s="40">
        <v>2</v>
      </c>
      <c r="M13" s="61">
        <f t="shared" si="0"/>
        <v>12.5</v>
      </c>
    </row>
    <row r="14" spans="1:14" ht="45" customHeight="1" x14ac:dyDescent="0.35">
      <c r="A14" s="51">
        <f t="shared" si="2"/>
        <v>11</v>
      </c>
      <c r="B14" s="173"/>
      <c r="C14" s="52" t="str">
        <f>'Matriks Penilaian'!C16</f>
        <v>2.3 Tenaga kependidikan</v>
      </c>
      <c r="D14" s="53"/>
      <c r="E14" s="178"/>
      <c r="F14" s="163"/>
      <c r="G14" s="42">
        <v>2</v>
      </c>
      <c r="H14" s="27">
        <f>G14/SUM($G$11:$G$14)</f>
        <v>0.2</v>
      </c>
      <c r="I14" s="20"/>
      <c r="J14" s="27"/>
      <c r="K14" s="41">
        <f>$F$11*H14*100</f>
        <v>8.3333333333333339</v>
      </c>
      <c r="L14" s="40">
        <v>2</v>
      </c>
      <c r="M14" s="61">
        <f t="shared" si="0"/>
        <v>16.666666666666668</v>
      </c>
    </row>
    <row r="15" spans="1:14" ht="35.4" customHeight="1" x14ac:dyDescent="0.35">
      <c r="A15" s="59">
        <f>A14+1</f>
        <v>12</v>
      </c>
      <c r="B15" s="182" t="str">
        <f>'Matriks Penilaian'!B17</f>
        <v>3.  Unit Pengelola Program Studi dan Ketersedian Sarana Prasarana serta Wahana Praktik</v>
      </c>
      <c r="C15" s="183" t="str">
        <f>'Matriks Penilaian'!C17</f>
        <v xml:space="preserve">3.1  Organisasi dan Tata Kerja Unit Pengelola Program Studi.     </v>
      </c>
      <c r="D15" s="54" t="str">
        <f>'Matriks Penilaian'!D17</f>
        <v>3.1.1  Rancangan Organisasi dan Tata Kerja Unit Pengelola Program Studi</v>
      </c>
      <c r="E15" s="184">
        <v>3</v>
      </c>
      <c r="F15" s="185">
        <f>E15/$E$23</f>
        <v>0.25</v>
      </c>
      <c r="G15" s="155">
        <v>3</v>
      </c>
      <c r="H15" s="164">
        <f>G15/SUM($G$15:$G$22)</f>
        <v>0.25</v>
      </c>
      <c r="I15" s="26">
        <v>3</v>
      </c>
      <c r="J15" s="30">
        <f>I15/SUM($I$15:$I$16)</f>
        <v>0.42857142857142855</v>
      </c>
      <c r="K15" s="43">
        <f>$F$15*$H$15*J15*100</f>
        <v>2.6785714285714284</v>
      </c>
      <c r="L15" s="40">
        <v>3</v>
      </c>
      <c r="M15" s="61">
        <f t="shared" si="0"/>
        <v>8.0357142857142847</v>
      </c>
    </row>
    <row r="16" spans="1:14" ht="28" x14ac:dyDescent="0.35">
      <c r="A16" s="59">
        <f t="shared" ref="A16:A20" si="4">A15+1</f>
        <v>13</v>
      </c>
      <c r="B16" s="182"/>
      <c r="C16" s="183"/>
      <c r="D16" s="54" t="str">
        <f>'Matriks Penilaian'!D18</f>
        <v>3.1.2  Rencana Perwujudan Good Governance dan Lima Pilar Tata Pamong</v>
      </c>
      <c r="E16" s="184"/>
      <c r="F16" s="185"/>
      <c r="G16" s="156"/>
      <c r="H16" s="166"/>
      <c r="I16" s="26">
        <v>4</v>
      </c>
      <c r="J16" s="30">
        <f>I16/SUM($I$15:$I$16)</f>
        <v>0.5714285714285714</v>
      </c>
      <c r="K16" s="43">
        <f>$F$15*$H$15*J16*100</f>
        <v>3.5714285714285712</v>
      </c>
      <c r="L16" s="40">
        <v>3</v>
      </c>
      <c r="M16" s="61">
        <f t="shared" si="0"/>
        <v>10.714285714285714</v>
      </c>
    </row>
    <row r="17" spans="1:13" ht="18.75" customHeight="1" x14ac:dyDescent="0.35">
      <c r="A17" s="59">
        <f t="shared" si="4"/>
        <v>14</v>
      </c>
      <c r="B17" s="182"/>
      <c r="C17" s="54" t="str">
        <f>'Matriks Penilaian'!C19</f>
        <v>3.2  Sistem Penjaminan Mutu Internal</v>
      </c>
      <c r="D17" s="54"/>
      <c r="E17" s="184"/>
      <c r="F17" s="185"/>
      <c r="G17" s="42">
        <v>4</v>
      </c>
      <c r="H17" s="28">
        <f>G17/SUM($G$15:$G$22)</f>
        <v>0.33333333333333331</v>
      </c>
      <c r="I17" s="21"/>
      <c r="J17" s="30"/>
      <c r="K17" s="43">
        <f>$F$15*$H$17*100</f>
        <v>8.3333333333333321</v>
      </c>
      <c r="L17" s="40">
        <v>3</v>
      </c>
      <c r="M17" s="61">
        <f t="shared" si="0"/>
        <v>24.999999999999996</v>
      </c>
    </row>
    <row r="18" spans="1:13" ht="32.25" customHeight="1" x14ac:dyDescent="0.35">
      <c r="A18" s="59">
        <f t="shared" si="4"/>
        <v>15</v>
      </c>
      <c r="B18" s="182"/>
      <c r="C18" s="174" t="str">
        <f>'Matriks Penilaian'!C20</f>
        <v>3.3  Sarana, Prasarana, dan Wahana Praktik</v>
      </c>
      <c r="D18" s="54" t="s">
        <v>143</v>
      </c>
      <c r="E18" s="184"/>
      <c r="F18" s="185"/>
      <c r="G18" s="155">
        <v>5</v>
      </c>
      <c r="H18" s="164">
        <f>G18/SUM($G$15:$G$22)</f>
        <v>0.41666666666666669</v>
      </c>
      <c r="I18" s="26">
        <v>2</v>
      </c>
      <c r="J18" s="30">
        <f>I18/SUM($I$18:$I$22)</f>
        <v>0.15384615384615385</v>
      </c>
      <c r="K18" s="43">
        <f>$F$15*$H$18*J18*100</f>
        <v>1.6025641025641029</v>
      </c>
      <c r="L18" s="40">
        <v>3</v>
      </c>
      <c r="M18" s="61">
        <f t="shared" si="0"/>
        <v>4.8076923076923084</v>
      </c>
    </row>
    <row r="19" spans="1:13" ht="18.75" customHeight="1" x14ac:dyDescent="0.35">
      <c r="A19" s="59">
        <f t="shared" si="4"/>
        <v>16</v>
      </c>
      <c r="B19" s="182"/>
      <c r="C19" s="175"/>
      <c r="D19" s="54" t="s">
        <v>142</v>
      </c>
      <c r="E19" s="184"/>
      <c r="F19" s="185"/>
      <c r="G19" s="157"/>
      <c r="H19" s="165"/>
      <c r="I19" s="26">
        <v>3</v>
      </c>
      <c r="J19" s="30">
        <f t="shared" ref="J19:J22" si="5">I19/SUM($I$18:$I$22)</f>
        <v>0.23076923076923078</v>
      </c>
      <c r="K19" s="43">
        <f t="shared" ref="K19:K20" si="6">$F$15*$H$18*J19*100</f>
        <v>2.4038461538461542</v>
      </c>
      <c r="L19" s="40">
        <v>3</v>
      </c>
      <c r="M19" s="61">
        <f t="shared" si="0"/>
        <v>7.2115384615384626</v>
      </c>
    </row>
    <row r="20" spans="1:13" x14ac:dyDescent="0.35">
      <c r="A20" s="59">
        <f t="shared" si="4"/>
        <v>17</v>
      </c>
      <c r="B20" s="182"/>
      <c r="C20" s="175"/>
      <c r="D20" s="54" t="s">
        <v>141</v>
      </c>
      <c r="E20" s="184"/>
      <c r="F20" s="185"/>
      <c r="G20" s="157"/>
      <c r="H20" s="165"/>
      <c r="I20" s="26">
        <v>3</v>
      </c>
      <c r="J20" s="30">
        <f t="shared" si="5"/>
        <v>0.23076923076923078</v>
      </c>
      <c r="K20" s="43">
        <f t="shared" si="6"/>
        <v>2.4038461538461542</v>
      </c>
      <c r="L20" s="40">
        <v>2</v>
      </c>
      <c r="M20" s="61">
        <f t="shared" si="0"/>
        <v>4.8076923076923084</v>
      </c>
    </row>
    <row r="21" spans="1:13" ht="28" x14ac:dyDescent="0.35">
      <c r="A21" s="59"/>
      <c r="B21" s="182"/>
      <c r="C21" s="175"/>
      <c r="D21" s="54" t="s">
        <v>144</v>
      </c>
      <c r="E21" s="184"/>
      <c r="F21" s="185"/>
      <c r="G21" s="157"/>
      <c r="H21" s="165"/>
      <c r="I21" s="26">
        <v>3</v>
      </c>
      <c r="J21" s="30">
        <f t="shared" si="5"/>
        <v>0.23076923076923078</v>
      </c>
      <c r="K21" s="43">
        <f t="shared" ref="K21" si="7">$F$15*$H$18*J21*100</f>
        <v>2.4038461538461542</v>
      </c>
      <c r="L21" s="40">
        <v>2</v>
      </c>
      <c r="M21" s="61">
        <f t="shared" si="0"/>
        <v>4.8076923076923084</v>
      </c>
    </row>
    <row r="22" spans="1:13" ht="62.25" customHeight="1" x14ac:dyDescent="0.35">
      <c r="A22" s="59"/>
      <c r="B22" s="182"/>
      <c r="C22" s="175"/>
      <c r="D22" s="54" t="s">
        <v>145</v>
      </c>
      <c r="E22" s="184"/>
      <c r="F22" s="185"/>
      <c r="G22" s="157"/>
      <c r="H22" s="165"/>
      <c r="I22" s="29">
        <v>2</v>
      </c>
      <c r="J22" s="30">
        <f t="shared" si="5"/>
        <v>0.15384615384615385</v>
      </c>
      <c r="K22" s="62">
        <f>$F$15*$H$18*J22*100</f>
        <v>1.6025641025641029</v>
      </c>
      <c r="L22" s="63">
        <v>2</v>
      </c>
      <c r="M22" s="64">
        <f t="shared" si="0"/>
        <v>3.2051282051282057</v>
      </c>
    </row>
    <row r="23" spans="1:13" x14ac:dyDescent="0.35">
      <c r="D23" s="60"/>
      <c r="E23" s="44">
        <f>SUM(E4:E22)</f>
        <v>12</v>
      </c>
      <c r="F23" s="45">
        <f>SUM(F4:F22)</f>
        <v>1</v>
      </c>
      <c r="G23" s="26"/>
      <c r="H23" s="46">
        <f>SUM(H4:H22)/3</f>
        <v>1</v>
      </c>
      <c r="I23" s="26"/>
      <c r="J23" s="46">
        <f>SUM(J4:J22)/4</f>
        <v>1</v>
      </c>
      <c r="K23" s="47">
        <f>SUM(K4:K22)</f>
        <v>100.00000000000001</v>
      </c>
      <c r="L23" s="48"/>
      <c r="M23" s="61">
        <f>SUM(M4:M22)</f>
        <v>201.92307692307696</v>
      </c>
    </row>
    <row r="24" spans="1:13" ht="44.25" customHeight="1" x14ac:dyDescent="0.35">
      <c r="M24" s="55" t="str">
        <f>IF(OR(L4&lt;2,L5&lt;2,L6&lt;2,L7&lt;2,L8&lt;2,L9&lt;2,L10&lt;2,L11&lt;2,L12&lt;2,L13&lt;2,L14&lt;2),"Tidak Memenuhi",SUM(M4:M22))</f>
        <v>Tidak Memenuhi</v>
      </c>
    </row>
  </sheetData>
  <mergeCells count="31">
    <mergeCell ref="A2:A3"/>
    <mergeCell ref="B2:B3"/>
    <mergeCell ref="C2:C3"/>
    <mergeCell ref="D2:D3"/>
    <mergeCell ref="E2:F3"/>
    <mergeCell ref="B4:B10"/>
    <mergeCell ref="E4:E10"/>
    <mergeCell ref="F4:F10"/>
    <mergeCell ref="C7:C8"/>
    <mergeCell ref="G7:G8"/>
    <mergeCell ref="B11:B14"/>
    <mergeCell ref="C18:C22"/>
    <mergeCell ref="E11:E14"/>
    <mergeCell ref="F11:F14"/>
    <mergeCell ref="C12:C13"/>
    <mergeCell ref="B15:B22"/>
    <mergeCell ref="C15:C16"/>
    <mergeCell ref="E15:E22"/>
    <mergeCell ref="F15:F22"/>
    <mergeCell ref="G12:G13"/>
    <mergeCell ref="G18:G22"/>
    <mergeCell ref="L2:L3"/>
    <mergeCell ref="M2:M3"/>
    <mergeCell ref="H12:H13"/>
    <mergeCell ref="H18:H22"/>
    <mergeCell ref="H15:H16"/>
    <mergeCell ref="G15:G16"/>
    <mergeCell ref="I2:J3"/>
    <mergeCell ref="K2:K3"/>
    <mergeCell ref="H7:H8"/>
    <mergeCell ref="G2:H3"/>
  </mergeCells>
  <conditionalFormatting sqref="D4">
    <cfRule type="cellIs" dxfId="10" priority="11" operator="equal">
      <formula>"Tidak dinilai"</formula>
    </cfRule>
  </conditionalFormatting>
  <conditionalFormatting sqref="B4 B2:D2">
    <cfRule type="cellIs" dxfId="9" priority="12" operator="equal">
      <formula>"Tidak dinilai"</formula>
    </cfRule>
  </conditionalFormatting>
  <conditionalFormatting sqref="D11:D14">
    <cfRule type="cellIs" dxfId="8" priority="6" operator="equal">
      <formula>"Tidak dinilai"</formula>
    </cfRule>
  </conditionalFormatting>
  <conditionalFormatting sqref="D6">
    <cfRule type="cellIs" dxfId="7" priority="9" operator="equal">
      <formula>"Tidak dinilai"</formula>
    </cfRule>
  </conditionalFormatting>
  <conditionalFormatting sqref="D5">
    <cfRule type="cellIs" dxfId="6" priority="10" operator="equal">
      <formula>"Tidak dinilai"</formula>
    </cfRule>
  </conditionalFormatting>
  <conditionalFormatting sqref="D7:D9">
    <cfRule type="cellIs" dxfId="5" priority="8" operator="equal">
      <formula>"Tidak dinilai"</formula>
    </cfRule>
  </conditionalFormatting>
  <conditionalFormatting sqref="D10">
    <cfRule type="cellIs" dxfId="4" priority="7" operator="equal">
      <formula>"Tidak dinilai"</formula>
    </cfRule>
  </conditionalFormatting>
  <conditionalFormatting sqref="A2">
    <cfRule type="cellIs" dxfId="3" priority="5" operator="equal">
      <formula>"Tidak dinilai"</formula>
    </cfRule>
  </conditionalFormatting>
  <conditionalFormatting sqref="E2">
    <cfRule type="cellIs" dxfId="2" priority="4" operator="equal">
      <formula>"Tidak dinilai"</formula>
    </cfRule>
  </conditionalFormatting>
  <conditionalFormatting sqref="G2">
    <cfRule type="cellIs" dxfId="1" priority="3" operator="equal">
      <formula>"Tidak dinilai"</formula>
    </cfRule>
  </conditionalFormatting>
  <conditionalFormatting sqref="I2">
    <cfRule type="cellIs" dxfId="0" priority="2" operator="equal">
      <formula>"Tidak dinilai"</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Antar instrumen</vt: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2020-12-06T02:48:40Z</dcterms:modified>
</cp:coreProperties>
</file>