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Bambang Suryoatmono\Documents\AATJE\Majelis Akreditasi\Peraturan BAN-PT\Peraturan BAN-PT 12 2020 Syarat Minimum Program Studi Kesehatan\"/>
    </mc:Choice>
  </mc:AlternateContent>
  <bookViews>
    <workbookView xWindow="0" yWindow="0" windowWidth="19200" windowHeight="7050" tabRatio="630" firstSheet="1" activeTab="1"/>
  </bookViews>
  <sheets>
    <sheet name="Antar instrumen" sheetId="7" state="hidden" r:id="rId1"/>
    <sheet name="Matriks Penilaian" sheetId="13" r:id="rId2"/>
    <sheet name="Pembobotan" sheetId="18"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12" i="18" l="1"/>
  <c r="A11" i="18"/>
  <c r="A8" i="18"/>
  <c r="D12" i="18"/>
  <c r="C12" i="18"/>
  <c r="B10" i="18"/>
  <c r="K11" i="18"/>
  <c r="K10" i="18"/>
  <c r="J11" i="18"/>
  <c r="J10" i="18"/>
  <c r="D11" i="18"/>
  <c r="D10" i="18"/>
  <c r="K7" i="18"/>
  <c r="E22" i="18" l="1"/>
  <c r="F4" i="18" s="1"/>
  <c r="J19" i="18"/>
  <c r="J20" i="18"/>
  <c r="J21" i="18"/>
  <c r="J18" i="18"/>
  <c r="J13" i="18"/>
  <c r="J12" i="18"/>
  <c r="H12" i="18"/>
  <c r="H13" i="18"/>
  <c r="H14" i="18"/>
  <c r="H10" i="18"/>
  <c r="D13" i="18"/>
  <c r="D21" i="18"/>
  <c r="D20" i="18"/>
  <c r="D19" i="18"/>
  <c r="D18" i="18"/>
  <c r="D16" i="18"/>
  <c r="D15" i="18"/>
  <c r="C18" i="18"/>
  <c r="C17" i="18"/>
  <c r="C15" i="18"/>
  <c r="A5" i="18"/>
  <c r="A6" i="18" s="1"/>
  <c r="A7" i="18" s="1"/>
  <c r="A9" i="18" s="1"/>
  <c r="C14" i="18"/>
  <c r="C10" i="18"/>
  <c r="C9" i="18"/>
  <c r="C8" i="18"/>
  <c r="C7" i="18"/>
  <c r="C5" i="18"/>
  <c r="C6" i="18"/>
  <c r="C4" i="18"/>
  <c r="B15" i="18"/>
  <c r="B4" i="18"/>
  <c r="H18" i="18" l="1"/>
  <c r="H17" i="18"/>
  <c r="J16" i="18"/>
  <c r="J15" i="18"/>
  <c r="H15" i="18"/>
  <c r="H9" i="18"/>
  <c r="H8" i="18"/>
  <c r="J22" i="18"/>
  <c r="H7" i="18"/>
  <c r="H6" i="18"/>
  <c r="H5" i="18"/>
  <c r="H4" i="18"/>
  <c r="A6" i="13"/>
  <c r="A7" i="13" s="1"/>
  <c r="K5" i="18" l="1"/>
  <c r="M5" i="18" s="1"/>
  <c r="K6" i="18"/>
  <c r="M6" i="18" s="1"/>
  <c r="K8" i="18"/>
  <c r="M8" i="18" s="1"/>
  <c r="M7" i="18"/>
  <c r="K9" i="18"/>
  <c r="M9" i="18" s="1"/>
  <c r="H22" i="18"/>
  <c r="A10" i="18"/>
  <c r="A13" i="18" s="1"/>
  <c r="A14" i="18" s="1"/>
  <c r="F10" i="18"/>
  <c r="A8" i="13"/>
  <c r="F15" i="18"/>
  <c r="K4" i="18"/>
  <c r="A9" i="13" l="1"/>
  <c r="A10" i="13" s="1"/>
  <c r="A11" i="13" s="1"/>
  <c r="A12" i="13" s="1"/>
  <c r="A13" i="13" s="1"/>
  <c r="A14" i="13" s="1"/>
  <c r="A15" i="13" s="1"/>
  <c r="A16" i="13" s="1"/>
  <c r="A17" i="13" s="1"/>
  <c r="A18" i="13" s="1"/>
  <c r="A19" i="13" s="1"/>
  <c r="A25" i="13" s="1"/>
  <c r="A26" i="13" s="1"/>
  <c r="A27" i="13" s="1"/>
  <c r="M4" i="18"/>
  <c r="K17" i="18"/>
  <c r="M17" i="18" s="1"/>
  <c r="K16" i="18"/>
  <c r="M16" i="18" s="1"/>
  <c r="K20" i="18"/>
  <c r="M20" i="18" s="1"/>
  <c r="K15" i="18"/>
  <c r="M15" i="18" s="1"/>
  <c r="K19" i="18"/>
  <c r="M19" i="18" s="1"/>
  <c r="K21" i="18"/>
  <c r="M21" i="18" s="1"/>
  <c r="M10" i="18"/>
  <c r="K13" i="18"/>
  <c r="M13" i="18" s="1"/>
  <c r="K12" i="18"/>
  <c r="M12" i="18" s="1"/>
  <c r="K14" i="18"/>
  <c r="M14" i="18" s="1"/>
  <c r="A15" i="18"/>
  <c r="A16" i="18" s="1"/>
  <c r="A17" i="18" s="1"/>
  <c r="A18" i="18" s="1"/>
  <c r="A19" i="18" s="1"/>
  <c r="A20" i="18" s="1"/>
  <c r="A21" i="18" s="1"/>
  <c r="F22" i="18"/>
  <c r="K18" i="18"/>
  <c r="M18" i="18" s="1"/>
  <c r="K22" i="18" l="1"/>
  <c r="M22" i="18"/>
  <c r="A4" i="7"/>
  <c r="A5" i="7" s="1"/>
  <c r="A6" i="7" s="1"/>
  <c r="A7" i="7" s="1"/>
  <c r="A8" i="7" s="1"/>
  <c r="A9" i="7" s="1"/>
  <c r="A10" i="7" s="1"/>
  <c r="A11" i="7" s="1"/>
  <c r="A12" i="7" s="1"/>
  <c r="A13" i="7" s="1"/>
  <c r="A14" i="7" s="1"/>
  <c r="A15" i="7" s="1"/>
  <c r="A16" i="7" s="1"/>
  <c r="A17" i="7" s="1"/>
  <c r="A18" i="7" s="1"/>
  <c r="A19" i="7" l="1"/>
  <c r="A20" i="7" s="1"/>
  <c r="A21" i="7" s="1"/>
  <c r="A22" i="7" s="1"/>
  <c r="A23" i="7" s="1"/>
  <c r="A24" i="7" s="1"/>
  <c r="A25" i="7" s="1"/>
  <c r="A26" i="7" s="1"/>
</calcChain>
</file>

<file path=xl/sharedStrings.xml><?xml version="1.0" encoding="utf-8"?>
<sst xmlns="http://schemas.openxmlformats.org/spreadsheetml/2006/main" count="490" uniqueCount="232">
  <si>
    <t>Elemen</t>
  </si>
  <si>
    <t>Indikator</t>
  </si>
  <si>
    <t>Kriteria</t>
  </si>
  <si>
    <t>1.2  Profil Lulusan Program Studi.</t>
  </si>
  <si>
    <t>1.1  Keunikan atau Keunggulan Program Studi.</t>
  </si>
  <si>
    <t>1.3  Capaian Pembelajaran</t>
  </si>
  <si>
    <t>2.1  Calon dosen tetap pada program studi yang diusulkan</t>
  </si>
  <si>
    <t>1.  Kurikulum</t>
  </si>
  <si>
    <t>2.  Dosen</t>
  </si>
  <si>
    <t>3.  Unit Pengelola Program Studi</t>
  </si>
  <si>
    <t xml:space="preserve">3.1  Organisasi dan Tata Kerja Unit Pengelola Program Studi.     </t>
  </si>
  <si>
    <t>3.1.2  Rencana Perwujudan Good Governance dan Lima Pilar Tata Pamong</t>
  </si>
  <si>
    <t>3.1.1  Rancangan Organisasi dan Tata Kerja Unit Pengelola Program Studi</t>
  </si>
  <si>
    <t>3.3.1  Ruang kuliah, ruang kerja dosen, kantor dan perpustakaan</t>
  </si>
  <si>
    <t>3.4  Tenaga Kependidikan</t>
  </si>
  <si>
    <t>Nomor</t>
  </si>
  <si>
    <t>Diminta</t>
  </si>
  <si>
    <t>Tidak Diminta</t>
  </si>
  <si>
    <t>2.2  Luaran Calon Dosen Tetap</t>
  </si>
  <si>
    <t>3.3.2  Ruang belajar mandiri</t>
  </si>
  <si>
    <t>Sub-Elemen</t>
  </si>
  <si>
    <t>Penilaian</t>
  </si>
  <si>
    <t>Bobot Kriteria</t>
  </si>
  <si>
    <t>Bobot Elemen</t>
  </si>
  <si>
    <t>Bobot Sub-Elemen</t>
  </si>
  <si>
    <t>Bobot Butir</t>
  </si>
  <si>
    <t>3.2  Sistem Penjaminan Mutu</t>
  </si>
  <si>
    <t>3.2.2  Syarat kelulusan</t>
  </si>
  <si>
    <t>Susunan mata kuliah memenuhi empat aspek</t>
  </si>
  <si>
    <t>Jika memenuhi 5 (lima) aspek</t>
  </si>
  <si>
    <t>Jika memenuhi 4 (empat) aspek</t>
  </si>
  <si>
    <t>Jika memenuhi 3 (tiga) aspek</t>
  </si>
  <si>
    <t>Jika memenuhi 1 - 2 aspek</t>
  </si>
  <si>
    <t>Tidak ada datanya</t>
  </si>
  <si>
    <t>Susunan mata kuliah memenuhi aspek 1, 2 dan satu aspek lainnya</t>
  </si>
  <si>
    <t>Susunan mata kuliah memenuhi aspek 1 dan aspek 2</t>
  </si>
  <si>
    <t>Susunan mata kuliah memenuhi aspek 1 atau 2</t>
  </si>
  <si>
    <t>a. Luas ruang kuliah per mahasiswa dan status kepemilikan yaitu SD = milik sendiri atau SW = sewa atau kontrak atau kerjasama</t>
  </si>
  <si>
    <t xml:space="preserve">Jika luas ruang kuliah = 1 m2 </t>
  </si>
  <si>
    <t xml:space="preserve">Jika luas ruang kuliah antara 0 - 1 m2 </t>
  </si>
  <si>
    <t>Jika luas ruang dosen &gt; 4 m2 dan berstatus milik sendiri</t>
  </si>
  <si>
    <t>Jika luas ruang dosen &gt; 4 m2 dan berstatus SW</t>
  </si>
  <si>
    <t xml:space="preserve">Jika luas ruang dosen = 4 m2 </t>
  </si>
  <si>
    <t xml:space="preserve">Jika luas ruang dosen antara 0 - 4 m2 </t>
  </si>
  <si>
    <t>Jika luas ruang kantor &gt; 4 m2 dan berstatus milik sendiri</t>
  </si>
  <si>
    <t>Jika luas ruang kantor &gt; 4 m2 dan berstatus SW</t>
  </si>
  <si>
    <t xml:space="preserve">Jika luas ruang kantor = 4 m2 </t>
  </si>
  <si>
    <t xml:space="preserve">Jika luas ruang kantor antara 0 - 4 m2 </t>
  </si>
  <si>
    <t>Jika luas perpustakaan &gt; 300 m2</t>
  </si>
  <si>
    <t>Jika luas perpustakaan antara 200 - 300 m2 maka nilai -0,5+0,015xluas ruang perpustakaan)</t>
  </si>
  <si>
    <t>Jika luas perpustakaan = 200 m2</t>
  </si>
  <si>
    <t>Jika luas perpustakaan &lt; 200 m2</t>
  </si>
  <si>
    <t>Jumlah dan kualifikasi tenaga kependidikan</t>
  </si>
  <si>
    <t>Jumlah dan kualifikasi tenaga kependidikan tidak memenuhi persyaratan</t>
  </si>
  <si>
    <t>Tidak ada nilai 1</t>
  </si>
  <si>
    <t>Keterpenuhan unsur struktur organisasi UPPS; Unit Pengelola Program Studi yang mencakup aspek: 
a. 5 unsur unit pengelola program studi: 
   1) unsur penyusun kebijakan; 
   2) unsur pelaksana akademik; 
   3) unsur pengawas dan penjaminan mutu; 
   4) unsur penunjang akademik atau sumber belajar; dan 
   5) unsur pelaksana administrasi atau tata usaha; dan 
b. penjelasan tata kerja dan tata hubungan</t>
  </si>
  <si>
    <t>Kepemilikan ruang belajar mandiri ditinjau dari luasan per mahasiswa, status kepemilikan, dan kelengkapan</t>
  </si>
  <si>
    <t>Kesesuaian susunan mata kuliah yang mencakup aspek : (1) keberadaan 4 mata kuliah wajib, (2) kesesuaian susunan mata kuliah untuk mencapai capaian pembelajaran, (3) urutan mata kuliah, dan (4) beban sks per semester wajar</t>
  </si>
  <si>
    <t>Jika struktur organisasi memenuhi kurang dari 3 (tiga) aspek pertama dan tidak dilengkapi dengan tata kerja UPPS yang memperlihatkan kedudukan dan tata hubungan antara program studi yang diusulkan dan unit organisasi yang ada pada UPPS</t>
  </si>
  <si>
    <t>Jika struktur organisasi memenuhi 3 (tiga) aspek pertama dan dilengkapi dengan tata kerja UPPS yang memperlihatkan kedudukan dan tata hubungan antara program studi yang diusulkan dan unit organisasi yang ada pada UPPS</t>
  </si>
  <si>
    <t>Jika struktur organisasi memenuhi 4 (empat) aspek pertama dan dilengkapi dengan tata kerja UPPS yang memperlihatkan kedudukan dan tata hubungan antara program studi yang diusulkan dan unit organisasi yang ada pada UPPS</t>
  </si>
  <si>
    <t>Jika struktur organisasi memenuhi 5 (lima) aspek dan dilengkapi dengan tata kerja UPPS yang memperlihatkan kedudukan dan tata hubungan antara program studi yang diusulkan dan unit organisasi yang ada pada UPPS</t>
  </si>
  <si>
    <t>Level dan jumlah sasaran benchmarking dan mencakup aspek: (1) pengembangan keilmuan, (2) kajian capaian pembelajaran, dan (3) kurikulum program studi sejenis.</t>
  </si>
  <si>
    <t>UPPS telah melaksanakan SPMI yang memenuhi 5 aspek.</t>
  </si>
  <si>
    <t>UPPS telah melaksanakan SPMI yang memenuhi aspek nomor 1 sampai dengan 4.</t>
  </si>
  <si>
    <t>UPPS telah melaksanakan SPMI yang memenuhi aspek nomor 1 sampai dengan 3.</t>
  </si>
  <si>
    <t>UPPS telah melaksanakan SPMI yang memenuhi aspek nomor 1 dan 2, serta siklus kegiatan SPMI baru dilaksanakan pada tahapan penetapan standar dan pelaksanaan standar pendidikan tinggi.</t>
  </si>
  <si>
    <t>UPPS telah memiliki dokumen legal pembentukan unsur pelaksana penjaminan mutu tanpa pelaksanaan SPMI.</t>
  </si>
  <si>
    <t>Jika jumlah tenaga kependidikan lebih dari 3 (tiga) orang dan salah satu diantaranya berkualifikasi magister dan 1 (satu) orang pustakawan ditingkat perguruan tinggi dengan kualifikasi Diploma Tiga perpustakaan atau yang sejenis</t>
  </si>
  <si>
    <t>Jika jumlah tenaga kependidikan lebih dari 2 (dua) orang atau berkualifikasi sarjana atau sarjana terapan dan 1 (satu) orang pustakawan ditingkat perguruan tinggi dengan kualifikasi Diploma Tiga perpustakaan atau yang sejenis</t>
  </si>
  <si>
    <t>Jika jumlah tenaga kependidikan 2 (dua) orang atau lebih dengan kualifikasi Diploma Tiga dan 1 (satu) orang pustakawan ditingkat perguruan tinggi dengan kualifikasi Diploma Tiga perpustakaan atau yang sejenis</t>
  </si>
  <si>
    <t>Diploma III-Pendirian</t>
  </si>
  <si>
    <t>Sarjana Terapan-Pendirian</t>
  </si>
  <si>
    <t>Sarjana Terapan-Penambahan</t>
  </si>
  <si>
    <t>Diploma III-Penambahan</t>
  </si>
  <si>
    <t>Doktor Terapan-Penambahan</t>
  </si>
  <si>
    <t>Magister Terapan-Penambahan</t>
  </si>
  <si>
    <t>1.6  Substansi Praktikum/Praktik/Praktik Studio</t>
  </si>
  <si>
    <t>3.3.4 Akses kepustakaan ilmiah</t>
  </si>
  <si>
    <r>
      <t>2.2  Instruktur/Tutor/Sebutan lain yg sejenis (</t>
    </r>
    <r>
      <rPr>
        <sz val="10"/>
        <color rgb="FFFF0000"/>
        <rFont val="Arial Narrow"/>
        <family val="2"/>
      </rPr>
      <t>Untuk Program Magister cukup Tutor</t>
    </r>
    <r>
      <rPr>
        <sz val="10"/>
        <color theme="1"/>
        <rFont val="Arial Narrow"/>
        <family val="2"/>
      </rPr>
      <t>)</t>
    </r>
  </si>
  <si>
    <r>
      <t>3.2.1  (</t>
    </r>
    <r>
      <rPr>
        <sz val="10"/>
        <color rgb="FFFF0000"/>
        <rFont val="Arial Narrow"/>
        <family val="2"/>
      </rPr>
      <t>Rancangan</t>
    </r>
    <r>
      <rPr>
        <sz val="10"/>
        <color theme="1"/>
        <rFont val="Arial Narrow"/>
        <family val="2"/>
      </rPr>
      <t>) Sistem Penjaminan Mutu Internal</t>
    </r>
  </si>
  <si>
    <r>
      <t xml:space="preserve">3.3.3  Ruang akademik khusus dan peralatan </t>
    </r>
    <r>
      <rPr>
        <sz val="10"/>
        <color rgb="FFFF0000"/>
        <rFont val="Arial Narrow"/>
        <family val="2"/>
      </rPr>
      <t>(untuk penelitian)</t>
    </r>
  </si>
  <si>
    <t>Level dan jumlah sasaran benchmarking dan mencakup aspek: (1) pengembangan dan pengamalan ilmu pengetahuan dan/atau teknologi melalui penalaran dan penelitian ilmiah, (2) kajian kebutuhan masyaraat terkait penerapan keilmuan terhadap kasus-kasus tang berkembang, dan (3) bidang kajian keahlian yang spesifik dalam penerapan ilmu pengetahuan dan teknologi.</t>
  </si>
  <si>
    <t>Profesi atau jenis pekerjaan atau bentuk kerja lainnya. Profil lulusan dilengkapi dengan uraian ringkas kompetensi seluruh profil yang sesuai dengan program pendidikan Magister Terapan, dan keterkaitan profil tersebut dengan keunggulan atau keunikan program studi.</t>
  </si>
  <si>
    <t>Profesi atau jenis pekerjaan atau bentuk kerja lainnya. Profil lulusan dilengkapi dengan uraian ringkas kompetensi seluruh profil yang sesuai dengan program pendidikan Sarjana Terapan, dan keterkaitan profil tersebut dengan keunggulan atau keunikan program studi.</t>
  </si>
  <si>
    <t>Profesi atau jenis pekerjaan atau bentuk kerja lainnya. Profil lulusan dilengkapi dengan uraian ringkas kompetensi seluruh profil yang sesuai dengan program pendidikan Diploma Tiga, dan keterkaitan profil tersebut dengan keunggulan atau keunikan program studi.</t>
  </si>
  <si>
    <t>Rumusan capaian pembelajaran program studi mengacu pada profil lulusan, merujuk pada deskripsi capaian pembelajaran SN-Dikti dan level 5 (lima) KKNI dan relevansinya dengan keunggulan atau keunikan program studi.</t>
  </si>
  <si>
    <t>Rumusan capaian pembelajaran program studi mengacu pada profil lulusan, merujuk pada deskripsi capaian pembelajaran SN-Dikti dan level 6 (enam) KKNI untuk Program Sarjana Terapan dan relevansinya dengan keunggulan atau keunikan program studi.</t>
  </si>
  <si>
    <t>Rumusan capaian pembelajaran program studi mengacu pada profil lulusan, merujuk pada deskripsi capaian pembelajaran SN-Dikti dan level 8 (delapan) KKNI  dan relevansinya dengan keunggulan atau keunikan program studi.</t>
  </si>
  <si>
    <t>Profil lulusan program studi yang berupa profesi atau jenis pekerjaan atau bentuk kerja lainnya. Profil setiap lulusan dilengkapi dengan uraian singkat dan keterkaitannya dengan keunikan atau keunggulan program studi.</t>
  </si>
  <si>
    <t>Keunikan atau keunggulan program studi yang diusulkan berdasarkan perbandingan 3 (tiga) program studi sejenis pada tingkat nasional dan/atau internasional yang mencakup aspek (1) pengembangan keilmuan, (2) kajian capaian pembelajaran, dan (3) kurikulum program studi sejenis.</t>
  </si>
  <si>
    <t>Rumusan capaian pembelajaran program studi yang meliputi unsur sikap, pengetahuan (kompetensi keilmuan), keterampilan umum dan khusus (keahlian) yang dikuasai, sesuai dengan deskripsi capaian pembelajaran Standar Nasional Pendidikan Tinggi (Permendikbud No 3 Tahun 2020) dan deskripsi level 9 (sembilan) KKNI, dan tahapan pendidikan doktor.</t>
  </si>
  <si>
    <t>Rancangan bidang keahlian yang akan menjadi fokus penelitian pada program studi yang diusulkan sesuai dengan rencana keunggulan program studi dan kebutuhan DUDI: (1) Penelitian yang dilakukan secara mandiri oleh perguruan tinggi pengusul, dan atau; (2) Penelitian yang dilakukan melalui  kerjasama dengan mitra industri.</t>
  </si>
  <si>
    <t>Rancangan pembelajaran pendidikan tinggi vokasi bekerja-sama dengan mitra kerjasama (misal teaching industry) sesuai dengan ketentuan peraturan perundang-undangan yang dimuat dalam satu atau lebih dokumen kerjasama yang relevan dari satu atau lebih mitra kerjasama.</t>
  </si>
  <si>
    <t>Susunan/daftar mata kuliah berdasarkan urutan mata kuliah (MK) per semester sesuai dengan model pembelajaran pendidikan tinggi vokasi bekerjasama dengan DUDI</t>
  </si>
  <si>
    <t>Keterkaitan antara mata kuliah/blok sebagai bahan pembelajaran dan riset sesuai dengan tahapan pendidikan doktor yang mengait dengan bahan kajian untuk menjamin terpenuhinya output publikasi pada jurnal internasional bereputasi</t>
  </si>
  <si>
    <t>Bidang – bidang keilmuan yang akan menjadi fokus penelitian pada program studi doktor yang diusulkan sesuai dengan rekam jejak publikasi dosen dan dukungan fasilitas yang disiapkan</t>
  </si>
  <si>
    <t>Substansi praktikum/praktik yang merupakan bagian dari mata kuliah/blok/modul tertentu yang diselenggarakan program studi</t>
  </si>
  <si>
    <t xml:space="preserve">Keterpenuhan 9 (sembilan) kriteria RPS yang baik pada 10 (sepuluh) mata kuliah penciri program studi Diploma Tiga yang diusulkan </t>
  </si>
  <si>
    <t xml:space="preserve">Keterpenuhan 9 (sembilan) kriteria RPS yang baik pada 10 (sepuluh) mata kuliah penciri program studi Sarjana Terapan yang diusulkan </t>
  </si>
  <si>
    <t xml:space="preserve">Keterpenuhan 5 (lima) kriteria RPS yang baik pada 10 (sepuluh) mata kuliah penciri program studi Sarjana Terapan yang diusulkan </t>
  </si>
  <si>
    <t xml:space="preserve">Keterpenuhan 2 (dua) - 3 (tiga) kriteria RPS yang baik pada 10 (sepuluh) mata kuliah penciri program studi Sarjana Terapan yang diusulkan </t>
  </si>
  <si>
    <t>Rancangan 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</si>
  <si>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Status,  jumlah dan kualifikasi akademik calon  dosen tetap</t>
  </si>
  <si>
    <t>Status,  jumlah dan kualifikasi akademik calon  instruktur/tutor atau sebutan lain yang sejenis</t>
  </si>
  <si>
    <t xml:space="preserve">Status,  jumlah dan kualifikasi akademik calon tutor </t>
  </si>
  <si>
    <t>Jumlah keterlibatan dosen dalam penulisan karya ilmiah/seni/olah raga yang dihasilkan dari penelitian dan pengabdian kepada masyarakat</t>
  </si>
  <si>
    <t>Rekam jejak/data publikasi calon dosen tetap yang bidang keahliannya sesuai program studi pada jurnal nasional terakreditasi peringkat 1 atau 2 atau jurnal internasional bereputasi sebagai penulis utama (penulis pertama atau penulis korespondensi).</t>
  </si>
  <si>
    <r>
      <t>Perwujudan</t>
    </r>
    <r>
      <rPr>
        <i/>
        <sz val="10"/>
        <rFont val="Arial Narrow"/>
        <family val="2"/>
      </rPr>
      <t xml:space="preserve"> good governance</t>
    </r>
    <r>
      <rPr>
        <sz val="10"/>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</si>
  <si>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Keterlaksanaan Sistem Penjaminan Mutu Internal berdasarkan keberadaan 5 aspek: 1) dokumen legal pembentukan unsur pelaksana penjaminan mutu; 2) ketersediaan dokumen mutu: kebijakan SPMI, manual SPMI, standar SPMI, dan formulir SPMI; 3) terlaksananya siklus penjaminan mutu (siklus PPEPP); 4) bukti sahih efektivitas pelaksanaan penjaminan mutu (jika ada); 5) memiliki </t>
    </r>
    <r>
      <rPr>
        <i/>
        <sz val="10"/>
        <rFont val="Arial Narrow"/>
        <family val="2"/>
      </rPr>
      <t>external benchmarking</t>
    </r>
    <r>
      <rPr>
        <sz val="10"/>
        <rFont val="Arial Narrow"/>
        <family val="2"/>
      </rPr>
      <t xml:space="preserve"> dalam peningkatan mutu (jika ada).</t>
    </r>
  </si>
  <si>
    <t>Rancangan Kebijakan Sistem Penjaminan Mutu Internal perguruan tinggi minimal dalam bentuk: a) dokumen Kebijakan Sistem Penjaminan Mutu Internal yang mencakup aspek 1) asas dan prinsip;  2) tujuan dan strategi;  3) ruang lingkup; 4) manajemen;5) jumlah dan nama standar; dan b) informasi dokumen SPMI lainnya</t>
  </si>
  <si>
    <t>Persyaratan kelulusan mahasiswa yang mencakup aspek : TOEFL/IELTS, Indeks Prestasi Kumulatitive, Jumlah sks total, Persyaratan seminar, Persyaratan publikasi, Ujian disertasi, dan masa belajar</t>
  </si>
  <si>
    <t xml:space="preserve">Rataan Luas ruangan per mahasiswa atau dosen atau karyawan, dan luas minimum perpustakaan  </t>
  </si>
  <si>
    <t>Jumlah ruang akademik khusus sesuai mata kuliah berpraktikum/ berpraktek dengan luasan 1,5 m2 per mahasiswa, 25 orang per ruang, dilengkapi dengan peralatan yang lengkap dan mutakhir untuk 2 (dua) tahun pertama</t>
  </si>
  <si>
    <t xml:space="preserve">Jumlah ruang akademik khusus sesuai mata kuliah berpraktikum/ berpraktek dengan luasan 1,5 m2 per mahasiswa, 25 orang per ruang, dilengkapi dengan peralatan yang lengkap dan mutakhir  </t>
  </si>
  <si>
    <t xml:space="preserve">Jumlah ruang akademik khusus sesuai kebutuhan riset mahasiswa dan dosen  dilengkapi dengan peralatan yang lengkap dan mutakhir  </t>
  </si>
  <si>
    <t>Kepemilikan akses kepustakaan ilmiah</t>
  </si>
  <si>
    <t xml:space="preserve">1.4  Rancangan Pembelajaran Pendidikan Tinggi Vokasi Bekerjasama dengan Mitra </t>
  </si>
  <si>
    <t>Skor/Nilai</t>
  </si>
  <si>
    <t>3.2.1  Rancangan Sistem Penjaminan Mutu Internal</t>
  </si>
  <si>
    <t>1.5.1 Susunan mata kuliah</t>
  </si>
  <si>
    <t>1.5.2 Pembelajaran yang dilaksanakan dalam bentuk praktikum/praktik/praktik bengkel/praktik studio/praktek lapang atau magang</t>
  </si>
  <si>
    <r>
      <t>1.9  (</t>
    </r>
    <r>
      <rPr>
        <sz val="10"/>
        <color rgb="FFFF0000"/>
        <rFont val="Arial Narrow"/>
        <family val="2"/>
      </rPr>
      <t>Rancangan</t>
    </r>
    <r>
      <rPr>
        <sz val="10"/>
        <color theme="1"/>
        <rFont val="Arial Narrow"/>
        <family val="2"/>
      </rPr>
      <t>) Fasilitasi dan Implementasi Merdeka Belajar bagi Mahasiswa</t>
    </r>
  </si>
  <si>
    <t>Fasilitasi dan implementasi kebijakan “Merdeka Belajar – Kampus Merdeka” bagi mahasiswa yang melakukan pembelajaran di luar program studi yang diusulkan sesuai Standar Nasional Pendidikan Tinggi (Permendikbud No 3 Tahun 2020) dan Buku Panduan Merdeka Belajar – Kampus Merdeka 2020, Ditjen Dikti Kemdikbud.</t>
  </si>
  <si>
    <t>Keterlibatan instruktur/tutor/atau sebutan lain dalam pembelajaran</t>
  </si>
  <si>
    <t>1.7 Rencana Pembelajaran Semester (RPS)</t>
  </si>
  <si>
    <t>1.4.1 Model rancangan pembelajaran</t>
  </si>
  <si>
    <t>1.4.2 Keterlibatan mitra kerjasama</t>
  </si>
  <si>
    <t>Proporsi jumlah jam pembelajaran praktikum/praktik/ praktik bengkel/praktik studio/praktik lapang atau magang terhadap total jam pembelajaran selama masa pendidikan</t>
  </si>
  <si>
    <r>
      <t xml:space="preserve">1.5  Struktur Kurikulum </t>
    </r>
    <r>
      <rPr>
        <sz val="10"/>
        <color rgb="FFFF0000"/>
        <rFont val="Arial Narrow"/>
        <family val="2"/>
      </rPr>
      <t xml:space="preserve"> </t>
    </r>
  </si>
  <si>
    <t xml:space="preserve">1.8 (Rancangan Fokus Penelitian Terutama Yang Melalui Kerjasama - Program Magister) </t>
  </si>
  <si>
    <t xml:space="preserve">3.3  Sarana dan Prasarana      </t>
  </si>
  <si>
    <t>Keterlibatan mitra kerjasama dalam hal  (1) pengembangan kurikulum, (2)  pemanfaatan tenaga ahli, dan (3) penyediaan tempat magang, praktikum, praktik, dan rekruitmen lulusan.</t>
  </si>
  <si>
    <t>2.2.1 Status,  jumlah dan kualifikasi akademik calon  instruktur/tutor atau sebutan lain yang sejenis</t>
  </si>
  <si>
    <t>2.2.2 Keterlibatan instruktur/tutor/atau sebutan lain dalam pembelajaran</t>
  </si>
  <si>
    <t>2.1  Dosen tetap pada program studi yang diusulkan</t>
  </si>
  <si>
    <t>1.1  Keunggulan Program Studi.</t>
  </si>
  <si>
    <t xml:space="preserve">1.4  Struktur Kurikulum </t>
  </si>
  <si>
    <t>1.5  Substansi Praktikum/Praktik</t>
  </si>
  <si>
    <t>1.6  Rencana Pembelajaran Semester (RPS)</t>
  </si>
  <si>
    <t>2.3 Tenaga kependidikan</t>
  </si>
  <si>
    <t>3.3.2  Ruang pembelajaran khusus</t>
  </si>
  <si>
    <t>3.2  Sistem Penjaminan Mutu Internal</t>
  </si>
  <si>
    <t>3.3  Sarana, Prasarana, dan Wahana Praktik</t>
  </si>
  <si>
    <t>3.  Unit Pengelola Program Studi dan Ketersedian Sarana Prasarana serta Wahana Praktik</t>
  </si>
  <si>
    <t>3.3.3 Peralatan praktikum/praktik atau yang sejenisnya</t>
  </si>
  <si>
    <t>Tidak ada skor 0</t>
  </si>
  <si>
    <t>Rasio Instruktur/Tenaga Pembimbing/Tutor/Preseptor pada seluruh wahana praktik dengan rencana jumlah penerimaan mahasiswa setiap semester</t>
  </si>
  <si>
    <t>1 : 6 - 10</t>
  </si>
  <si>
    <t>1 : 11 - 15</t>
  </si>
  <si>
    <t>1 : &gt; 15</t>
  </si>
  <si>
    <t>Tidak ada RPS mata kuliah yang  memenuhi 9 (sembilan) komponen</t>
  </si>
  <si>
    <t>Asumsi Skor</t>
  </si>
  <si>
    <t>Nilai Akhir</t>
  </si>
  <si>
    <t>Susunan mata kuliah per semester memenuhi aspek:
1.	Urutan mata kuliah yang sesuai
2.	Beban sks per semester sesuai dengan SN Dikti
3.	Penentuan bobot sks didasarkan pada analisis integrasi bahan kajian
4.	Beban dan kompetensi dosen sesuai dengan mata kuliah yang diampu</t>
  </si>
  <si>
    <t>Susunan mata kuliah tidak dicantumkan</t>
  </si>
  <si>
    <t>Substansi praktik meliputi aspek:
1.	Jumlah panduan praktikum sesuai dengan jumlah mata kuliah praktik
2.	Substansi panduan praktik sesuai dengan capaian pembelajaran
3.	Praktik didukung peralatan mutakhir</t>
  </si>
  <si>
    <t xml:space="preserve">Substansi praktikum memenuhi tiga aspek </t>
  </si>
  <si>
    <t xml:space="preserve">Substansi praktikum memenuhi dua aspek </t>
  </si>
  <si>
    <t>Substansi praktikum memenuhi aspek 1 atau 2</t>
  </si>
  <si>
    <t>Jumlah panduan  praktikum &lt; jumlah mata kuliah berpraktikum</t>
  </si>
  <si>
    <t>Tidak ada panduan praktikum</t>
  </si>
  <si>
    <t xml:space="preserve">RPS 100% dari jumlah mata kuliah tahun pertama, yang formatnya terdiri atas 9 (sembilan) butir dan menggunakan referensi yang mutakhir.  </t>
  </si>
  <si>
    <t xml:space="preserve">RPS lebih tinggi dari 75% dan kurang dari 100% dari jumlah mata kuliah tahun pertama yang formatnya terdiri atas 9 (sembilan) butir dan menggunakan referensi yang mutakhir.  </t>
  </si>
  <si>
    <t xml:space="preserve">RPS antara 50% sampai 70% dari jumlah mata kuliah tahun pertama yang formatnya terdiri atas 9 (sembilan) butir dan menggunakan referensi yang mutakhir.  </t>
  </si>
  <si>
    <t xml:space="preserve">RPS kurang dari 50% dari jumlah mata kuliah tahun pertama yang formatnya terdiri atas &lt; 9 (sembilan) butir dan tidak menggunakan referensi yang mutakhir.  </t>
  </si>
  <si>
    <t>Jika NDT ≥ 5</t>
  </si>
  <si>
    <t>Status,  jumlah dan kualifikasi akademik dosen tetap tahap akademik</t>
  </si>
  <si>
    <t>Status,  jumlah dan kualifikasi akademik dosen tetap tahap profesi</t>
  </si>
  <si>
    <t>Jika 3 ≤ NDT &lt; 5, maka skor = (NDT/ 1,2)</t>
  </si>
  <si>
    <t>Jika NDT &lt; 3, maka usulan program studi wajib DITOLAK karena tidak memenuhi syarat minimal dosen tetap.</t>
  </si>
  <si>
    <t>2.2.1 Kualifikasi pendidikan pembimbing praktik profesi</t>
  </si>
  <si>
    <t>Kualifikasi pendidikan pembimbing praktik profesi
N1 = Jumlah preseptor yang berpendidikan minimal  D 3 kebidanan dengan pengalaman minimal 10 tahun /setara dengan KKNI level 7 tanpa sertifikat preseptor.
N2 = Jumlah preseptor yang berpendidikan minimal  D-3 kebidanan dengan pengalaman minimal 10 tahun/setara dengan KKNI level 7dan bersertifikat preseptor
N3 = Jumlah preseptor yang berpendidikan profesi (Bidan, SpOG, SpA) dan bersertifikat preseptor
N = N1 + N2 + N3
SJP =[(3 x N2) + (4 x N3)] / N.</t>
  </si>
  <si>
    <t>Skor = SPJ</t>
  </si>
  <si>
    <t>1:5</t>
  </si>
  <si>
    <t>2.1.A Jumlah dosen tetap (NDT) yang memenuhi persyaratan pada saat TS (Tahap Akademik)</t>
  </si>
  <si>
    <t>2.1.B Jumlah dosen tetap (NDT) yang memenuhi persyaratan pada saat TS (Tahap Profesi)</t>
  </si>
  <si>
    <t>Ketersediaan RPS untuk 10 MK penciri program studi pada tahap akademik dan  5  mata kuliah penciri program studi pendidikan profesi yang memenuhi 9 (sembilan) komponen 
1. Nama program studi, nama dan kode mata kuliah, semester, sks, nama dosen pengampu;
2. Capaian Pembelajaran lulusan yang dibebankan pada mata kuliah;
3. Kemampuan akhir yang direncanakan pada tiap tahap pembelajaran untuk memenuhi capaian pembelajaran lulusan;
4. Bahan kajian yang terkait dengan kemampuan yang akan dicapai
5. Metode pembelajaran;
6. Waktu yang disediakan untuk mencapai kemampuan pada tiap tahap pembelajaran;
7. Pengalaman belajar mahasiswa yang diwujudkan dalam deskripsi tugas yang harus dikerjakan oleh mahasiswa selama satu semester;
8. Kriteria, indikator, dan bobot penilaian; dan
9. Daftar referensi yang digunakan.</t>
  </si>
  <si>
    <t>Memenuhi 5 aspek</t>
  </si>
  <si>
    <t>1. Kondisi alat terawat dengan sangat baik dan berfungsi
2. Rasio alat : mahasiswa = 1:8
3. Aksesibilitas penggunaan alat
4. Jenis alat memenuhi capaian pembelajaran
5. Logbook sesuai dengan capaian pembelajaran</t>
  </si>
  <si>
    <t>Memenuhi 4 aspek</t>
  </si>
  <si>
    <t>Memenuhi 3 aspek</t>
  </si>
  <si>
    <t>Memenuhi ≤ 2 aspek</t>
  </si>
  <si>
    <t xml:space="preserve">Sangat memadai dan program studi memiliki akses yang sangat baik.  </t>
  </si>
  <si>
    <t>Memadai dan program studi memiliki akses yang baik.</t>
  </si>
  <si>
    <t>Cukup memadai,   
program studi memiliki akses yang cukup baik.</t>
  </si>
  <si>
    <t xml:space="preserve">Kurang memadai, program studi memiliki akses yang kurangn baik </t>
  </si>
  <si>
    <t>Indikator Penilaian Untuk Pembukaan Prodi Pendidikan Profesi Bidan</t>
  </si>
  <si>
    <t>2.  Sumber Daya Manusia (Dosen tetap, Pembimbing/ Tutor/ Preseptor, dan Tenaga kependidikan)</t>
  </si>
  <si>
    <t>2.2.2 Rasio Instruktur/ Tenaga Pembimbing/ Tutor/ Preseptor dengan rencana mahasiswa</t>
  </si>
  <si>
    <t>Sangat memadai dan program studi memiliki akses yang sangat baik (memiliki fleksibilitas dalam menggunakannya di luar kegiatan praktikum terjadwal)</t>
  </si>
  <si>
    <t>Memadai dan program studi memiliki akses yang baik (masih memungkinkan menggunakannya di luar kegiatan praktikum terjadwal, walau terbatas)</t>
  </si>
  <si>
    <t>Cukup memadai,  namun tidak mungkin digunakan di luar kegiatan praktikum terjadwal</t>
  </si>
  <si>
    <t>Kurang memadai, sehingga kegiatan praktikum dilaksanakan kurang dari batas minimal</t>
  </si>
  <si>
    <t>3.3.4 Ketersediaan wahana pembelajaran praktik profesi Bidan</t>
  </si>
  <si>
    <t>Wahana praktik meliputi:
a. rumah sakit (RSU/RSIA),
b. puskesmas dan jaringannya.
c. Klinik layanan primer
d. Praktik Mandiri Bidan
e. Polindes/ Poskesdes
* Catatan: semua di dukung bukti dokumen kerja sama</t>
  </si>
  <si>
    <t xml:space="preserve">Keunggulan program studi disusun berdasarkan perbandingan dengan program studi sejenis pada tingkat internasional yang mencakup tiga aspek, </t>
  </si>
  <si>
    <t>Keunggulan program studi disusun berdasarkan perbandingan dengan prgram studi sejenis pada tingkat nasional yang mencakup tiga aspek</t>
  </si>
  <si>
    <t>Keunggulan program studi disusun berdasarkan perbandingan dengan program studi sejenis pada tingkat nasional, mencakup kurang dari tiga aspek</t>
  </si>
  <si>
    <t>Tidak mendeskripsikan/ menguraikan  keunggulan program studi</t>
  </si>
  <si>
    <t xml:space="preserve">Kesesuaian capaian pembelajaran lulusan (CPL) dengan profil lulusan profesi apoteker dan jenjang KKNI serta sesuai dengan SKAI. </t>
  </si>
  <si>
    <t>Capaian Pembelajaran Lulusan (CPL) diturunkan dari profil lulusan Apoteker,  dilengkapi dengan (1) uraian ringkas seluruh profil lulusan, yang sesuai dengan KKNI level 7 dan sesuai SKAI dan (2) ada keterkaitan profil dengan  keunggulan prodi</t>
  </si>
  <si>
    <t>Capaian Pembelajaran Lulusan (CPL) diturunkan dari profil lulusan Apoteker,  dilengkapi dengan (1) uraian ringkas  sebagian profil lulusan, yang sesuai dengan KKNI level 7 dan sesuai SKAI dan (2) ada keterkaitan profil dengan  keunggulan prodi</t>
  </si>
  <si>
    <t>Capaian Pembelajaran Lulusan (CPL) diturunkan dari profil lulusan Apoteker,  dilengkapi dengan (1) uraian ringkas  sebagian profil lulusan, kurang sesuai dengan KKNI level 7 dan sesuai SKAI dan (2) ada keterkaitan profil dengan  keunggulan prodi</t>
  </si>
  <si>
    <t>Capaian Pembelajaran Lulusan (CPL) diturunkan dari profil lulusan Apoteker,  dilengkapi dengan (1) uraian ringkas  sebagian profil lulusan, kurang sesuai dengan KKNI level 7 dan SKAI dan (2) tidak ada keterkaitan profil dengan  keunggulan prodi</t>
  </si>
  <si>
    <t>Tidak ada uraian/informasi</t>
  </si>
  <si>
    <t>Rumusan capaian pembelajaran tidak sesuai dengan SN Dikti atau level 7 (tujuh) KKNI</t>
  </si>
  <si>
    <t>Tidak mencantumkan/ mendeskripsikan Capaian Pembelajaran Lulusan prodi.</t>
  </si>
  <si>
    <t>Rumusan capaian pembelajaran: (a) sesuai dengan profil lulusan, (b) deskripsi kompetensinya sesuai SN-Dikti yang mencakup 4 (empat) domain capaian pembelajaran dan sesuai level 7 (tujuh) KKNI, (3) relevan dengan keunggulan prodi, dan (4) mencantumkan paling sedikit SN Dikti sebagai rujukan</t>
  </si>
  <si>
    <t>Rumusan capaian pembelajaran program studi mengacu pada profil lulusan, merujuk pada deskripsi capaian pembelajaran SN-Dikti dan level 7 (tujuh) KKNI dan relevansinya dengan keunggulan program studi.</t>
  </si>
  <si>
    <t>Rumusan capaian pembelajaran: (a) sesuai dengan profil lulusan, (b) deskripsi kompetensinya sesuai SN-Dikti yang mencakup 4 (empat) domain capaian pembelajaran dan sesuai level 7 (tujuh) KKNI, dan (3) relevan dg keunggulan prodi</t>
  </si>
  <si>
    <t>Rumusan capaian pembelajaran: (a) sesuai dengan profil lulusan, (b) deskripsi kompetensinya sesuai level 7 (tujuh) KKNI, namun tidak menjabarkan capaian pembelajaran sesuai SN-Dikti, dan (c) tidak atau kurang relevan dengan keunggulan prodi</t>
  </si>
  <si>
    <t>b. Luas ruang diskusi  per mahasiswa</t>
  </si>
  <si>
    <t>Jika luas ruang diskusi &gt; 12 m2 dan berstatus milik sendiri</t>
  </si>
  <si>
    <t>Jika luas ruang diskusi &gt; 12 m2 dan berstatus KS atau SW</t>
  </si>
  <si>
    <t xml:space="preserve">Jika luas ruang diskusi &lt;12 m2 </t>
  </si>
  <si>
    <t xml:space="preserve">Jika luas ruang diskusi antara 0 - 4 m2 </t>
  </si>
  <si>
    <r>
      <t xml:space="preserve">Level dan jumlah sasaran </t>
    </r>
    <r>
      <rPr>
        <i/>
        <sz val="12"/>
        <color theme="1"/>
        <rFont val="Arial Narrow"/>
        <family val="2"/>
      </rPr>
      <t>benchmarking</t>
    </r>
    <r>
      <rPr>
        <sz val="12"/>
        <color theme="1"/>
        <rFont val="Arial Narrow"/>
        <family val="2"/>
      </rPr>
      <t xml:space="preserve"> dan mencakup aspek: (1) pengembangan keilmuan/keprofesian, (2) kajian capaian pembelajaran, dan (3) kurikulum program studi sejenis.</t>
    </r>
  </si>
  <si>
    <r>
      <t xml:space="preserve">2.2 Kualifikasi tenaga pembimbing klinik/preseptor (pendidik klinik/ </t>
    </r>
    <r>
      <rPr>
        <i/>
        <sz val="12"/>
        <color theme="1"/>
        <rFont val="Arial Narrow"/>
        <family val="2"/>
      </rPr>
      <t>clinical educator</t>
    </r>
    <r>
      <rPr>
        <sz val="12"/>
        <color theme="1"/>
        <rFont val="Arial Narrow"/>
        <family val="2"/>
      </rPr>
      <t>)</t>
    </r>
  </si>
  <si>
    <r>
      <t xml:space="preserve">Jika tidak menjelaskan rencana struktur organisasi dan tata kerja </t>
    </r>
    <r>
      <rPr>
        <b/>
        <sz val="12"/>
        <color theme="1"/>
        <rFont val="Arial Narrow"/>
        <family val="2"/>
      </rPr>
      <t>UPPS</t>
    </r>
  </si>
  <si>
    <r>
      <t>3.1.2  Rencana Perwujudan</t>
    </r>
    <r>
      <rPr>
        <i/>
        <sz val="12"/>
        <color theme="1"/>
        <rFont val="Arial Narrow"/>
        <family val="2"/>
      </rPr>
      <t xml:space="preserve"> Good Governance</t>
    </r>
    <r>
      <rPr>
        <sz val="12"/>
        <color theme="1"/>
        <rFont val="Arial Narrow"/>
        <family val="2"/>
      </rPr>
      <t xml:space="preserve"> dan Lima Pilar Tata Pamong</t>
    </r>
  </si>
  <si>
    <r>
      <t>Perwujudan</t>
    </r>
    <r>
      <rPr>
        <i/>
        <sz val="12"/>
        <color theme="1"/>
        <rFont val="Arial Narrow"/>
        <family val="2"/>
      </rPr>
      <t xml:space="preserve"> good governance</t>
    </r>
    <r>
      <rPr>
        <sz val="12"/>
        <color theme="1"/>
        <rFont val="Arial Narrow"/>
        <family val="2"/>
      </rPr>
      <t xml:space="preserve"> dan lima pilar tata pamong yang mampu menjamin terwujudnya visi, terlaksanakannya misi, tercapainya tujuan, dan berhasilnya strategi yang digunakan secara: 1) Kredibel, 2) Transparan, 3) Akuntabel, 4) Bertanggung jawab, dan 5) Adil</t>
    </r>
  </si>
  <si>
    <r>
      <t xml:space="preserve">Jika tidak menjelaskan rencana perwujudan </t>
    </r>
    <r>
      <rPr>
        <i/>
        <sz val="12"/>
        <color theme="1"/>
        <rFont val="Arial Narrow"/>
        <family val="2"/>
      </rPr>
      <t>good governance</t>
    </r>
  </si>
  <si>
    <r>
      <t>Keterlaksanaan Sistem Penjaminan Mutu Internal (akademik dan nonakademik) berdasarkan keberadaan 5 (lima) aspek: 1) dokumen legal pembentukan unsur pelaksana penjaminan mutu; 2) ketersediaan dokumen mutu: kebijakan SPMI, manual SPMI, standar SPMI, dan formulir SPMI; 3) terlaksananya siklus penjaminan mutu (siklus PPEPP); 4) bukti sahih efektivitas pelaksanaan penjaminan mutu (</t>
    </r>
    <r>
      <rPr>
        <b/>
        <sz val="12"/>
        <color theme="1"/>
        <rFont val="Arial Narrow"/>
        <family val="2"/>
      </rPr>
      <t>jika ada</t>
    </r>
    <r>
      <rPr>
        <sz val="12"/>
        <color theme="1"/>
        <rFont val="Arial Narrow"/>
        <family val="2"/>
      </rPr>
      <t xml:space="preserve">); 5) memiliki </t>
    </r>
    <r>
      <rPr>
        <i/>
        <sz val="12"/>
        <color theme="1"/>
        <rFont val="Arial Narrow"/>
        <family val="2"/>
      </rPr>
      <t>external benchmarking</t>
    </r>
    <r>
      <rPr>
        <sz val="12"/>
        <color theme="1"/>
        <rFont val="Arial Narrow"/>
        <family val="2"/>
      </rPr>
      <t xml:space="preserve"> dalam peningkatan mutu (</t>
    </r>
    <r>
      <rPr>
        <b/>
        <sz val="12"/>
        <color theme="1"/>
        <rFont val="Arial Narrow"/>
        <family val="2"/>
      </rPr>
      <t>jika ada</t>
    </r>
    <r>
      <rPr>
        <sz val="12"/>
        <color theme="1"/>
        <rFont val="Arial Narrow"/>
        <family val="2"/>
      </rPr>
      <t>).</t>
    </r>
  </si>
  <si>
    <t>c. Luas ruang dosen per dosen</t>
  </si>
  <si>
    <t>d. Luas ruang kantor per pegawai</t>
  </si>
  <si>
    <t>e. Luas perpustakaan</t>
  </si>
  <si>
    <t>Sarana pembelajaran klinik berupa: laboratorium/skill lab, lahan praktikum yang memenuhi syarat didasarkan pada efektivitas keberlangsungan proses pembelajaran untuk ketercapaian capaian pembelajaran praktik
Catatan : 
1. Skill lab terdiri dari ruang :
a. keteramplilan dasar praktik kebidanan
b. pemeriksaan kehamilan
c. persalinan
d. nifas
e. BBL
f. pemeriksaan bayi, balita, anak pra sekolah
g. pelayanan KB
h. konseling
i. pendidikan kesehatan
j.  kebidanan komunitas
2. Laboratorium biomedik (anatomi, fisiologi, histologi, biokimia, mikrobilologi dan parasitologi, biologi reproduksi)
3. Laboratorium komputer/ CBT
4. Skill Lab / OSCE
* Catatan:  
No 1 milik sendiri, 
No 2 dan 3 milik sendiri atau kerja sama yang di dukung bukti dokumen kerja sama.</t>
  </si>
  <si>
    <t>Jika luas ruang kuliah &gt; 1 m2 per mahasiswa dan berstatus milik sendiri</t>
  </si>
  <si>
    <t>Jika luas ruang kuliah &gt; 1 m2 per mahasiswa dan berstatus SW</t>
  </si>
  <si>
    <t>3.3.1  Ruang kuliah, ruang kerja dosen, kantor dan perpustakaan.
Catatan:
A. Jika luas ruang kuliah &gt; 1 m2 per mahasiswa dan berstatus milik sendiri.
B. Jika luas ruang diskusi &gt; 12 m2 dan berstatus milik sendiri.</t>
  </si>
  <si>
    <t>Lampiran 10 Peraturan BAN-PT Nomor 12 Tahun 2020 tentang Instrumen Pemenuhan Syarat Minimum Akreditasi Enam Program Profesi dan Satu Program Spesialis Bidang Kesehatan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</si>
</sst>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0" x14ac:knownFonts="1">
    <font>
      <sz val="11"/>
      <color theme="1"/>
      <name val="Calibri"/>
      <family val="2"/>
      <scheme val="minor"/>
    </font>
    <font>
      <sz val="10"/>
      <name val="Arial Narrow"/>
      <family val="2"/>
    </font>
    <font>
      <b/>
      <sz val="14"/>
      <name val="Arial Narrow"/>
      <family val="2"/>
    </font>
    <font>
      <b/>
      <sz val="12"/>
      <name val="Arial Narrow"/>
      <family val="2"/>
    </font>
    <font>
      <sz val="11"/>
      <name val="Arial Narrow"/>
      <family val="2"/>
    </font>
    <font>
      <sz val="12"/>
      <name val="Arial Narrow"/>
      <family val="2"/>
    </font>
    <font>
      <b/>
      <sz val="11"/>
      <name val="Arial Narrow"/>
      <family val="2"/>
    </font>
    <font>
      <sz val="14"/>
      <name val="Arial Narrow"/>
      <family val="2"/>
    </font>
    <font>
      <b/>
      <sz val="10"/>
      <name val="Arial Narrow"/>
      <family val="2"/>
    </font>
    <font>
      <b/>
      <sz val="10"/>
      <color theme="1"/>
      <name val="Arial Narrow"/>
      <family val="2"/>
    </font>
    <font>
      <sz val="10"/>
      <color theme="1"/>
      <name val="Arial Narrow"/>
      <family val="2"/>
    </font>
    <font>
      <sz val="10"/>
      <color rgb="FFFF0000"/>
      <name val="Arial Narrow"/>
      <family val="2"/>
    </font>
    <font>
      <i/>
      <sz val="10"/>
      <name val="Arial Narrow"/>
      <family val="2"/>
    </font>
    <font>
      <sz val="11"/>
      <color theme="1"/>
      <name val="Calibri"/>
      <family val="2"/>
      <scheme val="minor"/>
    </font>
    <font>
      <sz val="12"/>
      <color rgb="FFFF0000"/>
      <name val="Arial Narrow"/>
      <family val="2"/>
    </font>
    <font>
      <b/>
      <sz val="16"/>
      <name val="Arial Narrow"/>
      <family val="2"/>
    </font>
    <font>
      <b/>
      <sz val="12"/>
      <color theme="1"/>
      <name val="Arial Narrow"/>
      <family val="2"/>
    </font>
    <font>
      <sz val="12"/>
      <color theme="1"/>
      <name val="Arial Narrow"/>
      <family val="2"/>
    </font>
    <font>
      <i/>
      <sz val="12"/>
      <color theme="1"/>
      <name val="Arial Narrow"/>
      <family val="2"/>
    </font>
    <font>
      <sz val="10"/>
      <color theme="1"/>
      <name val="Calibri Light"/>
      <family val="2"/>
      <scheme val="major"/>
    </font>
  </fonts>
  <fills count="9">
    <fill>
      <patternFill patternType="none"/>
    </fill>
    <fill>
      <patternFill patternType="gray125"/>
    </fill>
    <fill>
      <patternFill patternType="solid">
        <fgColor rgb="FF00FF00"/>
        <bgColor indexed="64"/>
      </patternFill>
    </fill>
    <fill>
      <patternFill patternType="solid">
        <fgColor rgb="FFFFFF00"/>
        <bgColor indexed="64"/>
      </patternFill>
    </fill>
    <fill>
      <patternFill patternType="solid">
        <fgColor theme="8" tint="0.59999389629810485"/>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8" tint="0.39997558519241921"/>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s>
  <cellStyleXfs count="2">
    <xf numFmtId="0" fontId="0" fillId="0" borderId="0"/>
    <xf numFmtId="9" fontId="13" fillId="0" borderId="0" applyFont="0" applyFill="0" applyBorder="0" applyAlignment="0" applyProtection="0"/>
  </cellStyleXfs>
  <cellXfs count="133">
    <xf numFmtId="0" fontId="0" fillId="0" borderId="0" xfId="0"/>
    <xf numFmtId="0" fontId="4" fillId="0" borderId="0" xfId="0" applyFont="1" applyAlignment="1">
      <alignment vertical="center" wrapText="1"/>
    </xf>
    <xf numFmtId="0" fontId="5" fillId="0" borderId="0" xfId="0" applyFont="1" applyAlignment="1">
      <alignment vertical="center" wrapText="1"/>
    </xf>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0" applyFont="1" applyAlignment="1">
      <alignment vertical="center" wrapText="1"/>
    </xf>
    <xf numFmtId="0" fontId="8" fillId="0" borderId="1" xfId="0" applyFont="1" applyFill="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Fill="1" applyBorder="1" applyAlignment="1">
      <alignment vertical="center" wrapText="1"/>
    </xf>
    <xf numFmtId="0" fontId="8" fillId="0" borderId="1" xfId="0" applyFont="1" applyBorder="1" applyAlignment="1">
      <alignment horizontal="left" vertical="center" wrapText="1"/>
    </xf>
    <xf numFmtId="0" fontId="10" fillId="2" borderId="1" xfId="0" applyFont="1" applyFill="1" applyBorder="1" applyAlignment="1">
      <alignment vertical="center" wrapText="1"/>
    </xf>
    <xf numFmtId="0" fontId="10" fillId="0" borderId="1" xfId="0" applyFont="1" applyFill="1" applyBorder="1" applyAlignment="1">
      <alignment vertical="top" wrapText="1"/>
    </xf>
    <xf numFmtId="0" fontId="10" fillId="0" borderId="1" xfId="0" applyFont="1" applyBorder="1" applyAlignment="1">
      <alignment vertical="center" wrapText="1"/>
    </xf>
    <xf numFmtId="0" fontId="1" fillId="2" borderId="1" xfId="0" applyFont="1" applyFill="1" applyBorder="1" applyAlignment="1">
      <alignment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0" fontId="10" fillId="0" borderId="0" xfId="0" applyFont="1" applyFill="1" applyAlignment="1">
      <alignment vertical="center" wrapText="1"/>
    </xf>
    <xf numFmtId="0" fontId="1" fillId="0" borderId="1" xfId="0" applyFont="1" applyBorder="1" applyAlignment="1">
      <alignment vertical="top" wrapText="1"/>
    </xf>
    <xf numFmtId="0" fontId="8" fillId="0" borderId="1" xfId="0" applyFont="1" applyFill="1" applyBorder="1" applyAlignment="1">
      <alignment horizontal="center" vertical="top" wrapText="1"/>
    </xf>
    <xf numFmtId="0" fontId="10" fillId="3" borderId="1" xfId="0" applyFont="1" applyFill="1" applyBorder="1" applyAlignment="1">
      <alignment vertical="center" wrapText="1"/>
    </xf>
    <xf numFmtId="0" fontId="8" fillId="4"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8" fillId="0" borderId="1"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5" fillId="5" borderId="1" xfId="0" applyFont="1" applyFill="1" applyBorder="1" applyAlignment="1">
      <alignment vertical="center" wrapText="1"/>
    </xf>
    <xf numFmtId="0" fontId="6" fillId="6" borderId="1" xfId="0" applyFont="1" applyFill="1" applyBorder="1" applyAlignment="1">
      <alignment horizontal="center" vertical="center" wrapText="1"/>
    </xf>
    <xf numFmtId="0" fontId="5" fillId="6" borderId="1" xfId="0" applyFont="1" applyFill="1" applyBorder="1" applyAlignment="1">
      <alignment vertical="center" wrapText="1"/>
    </xf>
    <xf numFmtId="0" fontId="6" fillId="7" borderId="1" xfId="0" applyFont="1" applyFill="1" applyBorder="1" applyAlignment="1">
      <alignment horizontal="center" vertical="center" wrapText="1"/>
    </xf>
    <xf numFmtId="0" fontId="5" fillId="7" borderId="1" xfId="0" applyFont="1" applyFill="1" applyBorder="1" applyAlignment="1">
      <alignment vertical="center" wrapText="1"/>
    </xf>
    <xf numFmtId="0" fontId="4" fillId="0" borderId="0" xfId="0" applyFont="1" applyAlignment="1">
      <alignment horizontal="center" vertical="center" wrapText="1"/>
    </xf>
    <xf numFmtId="0" fontId="5" fillId="5" borderId="1"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1" fillId="0" borderId="1" xfId="0" applyFont="1" applyBorder="1" applyAlignment="1">
      <alignment horizontal="left" vertical="center" wrapText="1"/>
    </xf>
    <xf numFmtId="0" fontId="1" fillId="0" borderId="3" xfId="0" applyFont="1" applyFill="1" applyBorder="1" applyAlignment="1">
      <alignment horizontal="left" vertical="top" wrapText="1"/>
    </xf>
    <xf numFmtId="21" fontId="1" fillId="0" borderId="1" xfId="0" applyNumberFormat="1" applyFont="1" applyBorder="1" applyAlignment="1">
      <alignment horizontal="left" vertical="center" wrapText="1"/>
    </xf>
    <xf numFmtId="0" fontId="3" fillId="2" borderId="1" xfId="0" applyFont="1" applyFill="1" applyBorder="1" applyAlignment="1">
      <alignment horizontal="center" vertical="center" wrapText="1"/>
    </xf>
    <xf numFmtId="0" fontId="5" fillId="7"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14" fillId="7" borderId="1" xfId="0" applyFont="1" applyFill="1" applyBorder="1" applyAlignment="1">
      <alignment vertical="center" wrapText="1"/>
    </xf>
    <xf numFmtId="0" fontId="3" fillId="2" borderId="0" xfId="0" applyFont="1" applyFill="1" applyAlignment="1">
      <alignment horizontal="center" vertical="center" wrapText="1"/>
    </xf>
    <xf numFmtId="164" fontId="3" fillId="2" borderId="0" xfId="1" applyNumberFormat="1" applyFont="1" applyFill="1" applyAlignment="1">
      <alignment horizontal="center" vertical="center" wrapText="1"/>
    </xf>
    <xf numFmtId="164" fontId="3" fillId="2" borderId="1" xfId="1" applyNumberFormat="1" applyFont="1" applyFill="1" applyBorder="1" applyAlignment="1">
      <alignment horizontal="center" vertical="center" wrapText="1"/>
    </xf>
    <xf numFmtId="2" fontId="3" fillId="2" borderId="0" xfId="0" applyNumberFormat="1" applyFont="1" applyFill="1" applyAlignment="1">
      <alignment horizontal="center" vertical="center" wrapText="1"/>
    </xf>
    <xf numFmtId="0" fontId="5" fillId="2" borderId="1" xfId="0" applyFont="1" applyFill="1" applyBorder="1" applyAlignment="1">
      <alignment horizontal="center" vertical="center" wrapText="1"/>
    </xf>
    <xf numFmtId="2" fontId="5" fillId="3" borderId="1" xfId="0" applyNumberFormat="1" applyFont="1" applyFill="1" applyBorder="1" applyAlignment="1">
      <alignment horizontal="center" vertical="center" wrapText="1"/>
    </xf>
    <xf numFmtId="0" fontId="3" fillId="3" borderId="1" xfId="0" applyFont="1" applyFill="1" applyBorder="1" applyAlignment="1">
      <alignment horizontal="center" vertical="center" wrapText="1"/>
    </xf>
    <xf numFmtId="2" fontId="3" fillId="8" borderId="1" xfId="0" applyNumberFormat="1" applyFont="1" applyFill="1" applyBorder="1" applyAlignment="1">
      <alignment horizontal="right" vertical="center" wrapText="1"/>
    </xf>
    <xf numFmtId="2" fontId="15" fillId="8" borderId="1" xfId="0" applyNumberFormat="1" applyFont="1" applyFill="1" applyBorder="1" applyAlignment="1">
      <alignment horizontal="right" vertical="center" wrapText="1"/>
    </xf>
    <xf numFmtId="2" fontId="3" fillId="5" borderId="1" xfId="0" applyNumberFormat="1" applyFont="1" applyFill="1" applyBorder="1" applyAlignment="1">
      <alignment horizontal="center" vertical="center" wrapText="1"/>
    </xf>
    <xf numFmtId="2" fontId="3" fillId="6" borderId="1" xfId="0" applyNumberFormat="1" applyFont="1" applyFill="1" applyBorder="1" applyAlignment="1">
      <alignment horizontal="center" vertical="center" wrapText="1"/>
    </xf>
    <xf numFmtId="2" fontId="3" fillId="7" borderId="1" xfId="0" applyNumberFormat="1" applyFont="1" applyFill="1" applyBorder="1" applyAlignment="1">
      <alignment horizontal="center" vertical="center" wrapText="1"/>
    </xf>
    <xf numFmtId="164" fontId="3" fillId="5" borderId="1" xfId="1" applyNumberFormat="1" applyFont="1" applyFill="1" applyBorder="1" applyAlignment="1">
      <alignment horizontal="center" vertical="center" wrapText="1"/>
    </xf>
    <xf numFmtId="0" fontId="3" fillId="5" borderId="1" xfId="0" applyFont="1" applyFill="1" applyBorder="1" applyAlignment="1">
      <alignment vertical="center" wrapText="1"/>
    </xf>
    <xf numFmtId="0" fontId="3" fillId="6" borderId="1" xfId="0" applyFont="1" applyFill="1" applyBorder="1" applyAlignment="1">
      <alignment vertical="center" wrapText="1"/>
    </xf>
    <xf numFmtId="164" fontId="3" fillId="6" borderId="1" xfId="1" applyNumberFormat="1" applyFont="1" applyFill="1" applyBorder="1" applyAlignment="1">
      <alignment horizontal="center" vertical="center" wrapText="1"/>
    </xf>
    <xf numFmtId="164" fontId="3" fillId="7" borderId="1" xfId="1"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14" fillId="5" borderId="1" xfId="0" applyFont="1" applyFill="1" applyBorder="1" applyAlignment="1">
      <alignment vertical="center" wrapText="1"/>
    </xf>
    <xf numFmtId="0" fontId="17" fillId="0" borderId="0" xfId="0" applyFont="1" applyAlignment="1">
      <alignment vertical="top" wrapText="1"/>
    </xf>
    <xf numFmtId="0" fontId="16" fillId="0" borderId="1" xfId="0" applyFont="1" applyFill="1" applyBorder="1" applyAlignment="1">
      <alignment horizontal="center" vertical="top" wrapText="1"/>
    </xf>
    <xf numFmtId="0" fontId="16" fillId="0" borderId="1" xfId="0" applyFont="1" applyBorder="1" applyAlignment="1">
      <alignment horizontal="center" vertical="top" wrapText="1"/>
    </xf>
    <xf numFmtId="0" fontId="17" fillId="0" borderId="1" xfId="0" applyFont="1" applyFill="1" applyBorder="1" applyAlignment="1">
      <alignment vertical="top" wrapText="1"/>
    </xf>
    <xf numFmtId="0" fontId="16" fillId="0" borderId="1" xfId="0" applyFont="1" applyBorder="1" applyAlignment="1">
      <alignment horizontal="left" vertical="top" wrapText="1"/>
    </xf>
    <xf numFmtId="0" fontId="17" fillId="0" borderId="1" xfId="0" applyFont="1" applyFill="1" applyBorder="1" applyAlignment="1">
      <alignment horizontal="left" vertical="top" wrapText="1"/>
    </xf>
    <xf numFmtId="0" fontId="17" fillId="0" borderId="1" xfId="0" applyFont="1" applyBorder="1" applyAlignment="1" applyProtection="1">
      <alignment vertical="top" wrapText="1"/>
      <protection locked="0"/>
    </xf>
    <xf numFmtId="0" fontId="17" fillId="0" borderId="1" xfId="0" applyFont="1" applyBorder="1" applyAlignment="1">
      <alignment horizontal="left" vertical="top" wrapText="1"/>
    </xf>
    <xf numFmtId="0" fontId="17" fillId="0" borderId="1" xfId="0" applyFont="1" applyBorder="1" applyAlignment="1">
      <alignment vertical="top" wrapText="1"/>
    </xf>
    <xf numFmtId="0" fontId="16" fillId="0" borderId="2" xfId="0" applyFont="1" applyBorder="1" applyAlignment="1">
      <alignment horizontal="center" vertical="top" wrapText="1"/>
    </xf>
    <xf numFmtId="0" fontId="17" fillId="0" borderId="1" xfId="0" applyFont="1" applyBorder="1" applyAlignment="1">
      <alignment horizontal="center" vertical="center" wrapText="1"/>
    </xf>
    <xf numFmtId="20" fontId="17" fillId="0" borderId="1" xfId="0" quotePrefix="1" applyNumberFormat="1" applyFont="1" applyBorder="1" applyAlignment="1">
      <alignment horizontal="center" vertical="top" wrapText="1"/>
    </xf>
    <xf numFmtId="0" fontId="17" fillId="0" borderId="1" xfId="0" applyFont="1" applyBorder="1" applyAlignment="1">
      <alignment horizontal="center" vertical="top" wrapText="1"/>
    </xf>
    <xf numFmtId="0" fontId="17" fillId="0" borderId="2" xfId="0" applyFont="1" applyFill="1" applyBorder="1" applyAlignment="1">
      <alignment horizontal="left" vertical="top" wrapText="1"/>
    </xf>
    <xf numFmtId="0" fontId="17" fillId="0" borderId="1" xfId="0" applyFont="1" applyBorder="1" applyAlignment="1" applyProtection="1">
      <alignment horizontal="left" vertical="top" wrapText="1"/>
      <protection locked="0"/>
    </xf>
    <xf numFmtId="0" fontId="17" fillId="0" borderId="1" xfId="0" applyFont="1" applyFill="1" applyBorder="1" applyAlignment="1" applyProtection="1">
      <alignment horizontal="left" vertical="top" wrapText="1"/>
      <protection locked="0"/>
    </xf>
    <xf numFmtId="0" fontId="17" fillId="0" borderId="1" xfId="0" applyFont="1" applyBorder="1" applyAlignment="1" applyProtection="1">
      <alignment horizontal="center" vertical="top" wrapText="1"/>
      <protection locked="0"/>
    </xf>
    <xf numFmtId="0" fontId="16" fillId="0" borderId="0" xfId="0" applyFont="1" applyAlignment="1">
      <alignment horizontal="center" vertical="top" wrapText="1"/>
    </xf>
    <xf numFmtId="0" fontId="17" fillId="0" borderId="0" xfId="0" applyFont="1" applyAlignment="1">
      <alignment horizontal="center" vertical="top" wrapText="1"/>
    </xf>
    <xf numFmtId="0" fontId="17" fillId="0" borderId="0" xfId="0" applyFont="1" applyFill="1" applyAlignment="1">
      <alignment vertical="top" wrapText="1"/>
    </xf>
    <xf numFmtId="0" fontId="17" fillId="0" borderId="4" xfId="0" applyFont="1" applyBorder="1" applyAlignment="1">
      <alignment vertical="center" wrapText="1"/>
    </xf>
    <xf numFmtId="0" fontId="17" fillId="0" borderId="8" xfId="0" applyFont="1" applyBorder="1" applyAlignment="1">
      <alignment vertical="center" wrapText="1"/>
    </xf>
    <xf numFmtId="0" fontId="17" fillId="0" borderId="7" xfId="0" applyFont="1" applyBorder="1" applyAlignment="1">
      <alignment vertical="center" wrapText="1"/>
    </xf>
    <xf numFmtId="0" fontId="8" fillId="0" borderId="1" xfId="0" applyFont="1" applyBorder="1" applyAlignment="1">
      <alignment horizontal="center" vertical="center" wrapText="1"/>
    </xf>
    <xf numFmtId="0" fontId="8" fillId="0"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9" fillId="0" borderId="2" xfId="0" applyFont="1" applyBorder="1" applyAlignment="1">
      <alignment horizontal="left" vertical="center" wrapText="1"/>
    </xf>
    <xf numFmtId="0" fontId="9" fillId="0" borderId="5" xfId="0" applyFont="1" applyBorder="1" applyAlignment="1">
      <alignment horizontal="left" vertical="center" wrapText="1"/>
    </xf>
    <xf numFmtId="0" fontId="9" fillId="0" borderId="3" xfId="0" applyFont="1" applyBorder="1" applyAlignment="1">
      <alignment horizontal="left" vertical="center" wrapText="1"/>
    </xf>
    <xf numFmtId="0" fontId="9" fillId="0" borderId="1" xfId="0" applyFont="1" applyBorder="1" applyAlignment="1">
      <alignment horizontal="left" vertical="center" wrapText="1"/>
    </xf>
    <xf numFmtId="0" fontId="10" fillId="0" borderId="1"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10" fillId="0" borderId="3" xfId="0" applyFont="1" applyFill="1" applyBorder="1" applyAlignment="1">
      <alignment horizontal="left" vertical="center" wrapText="1"/>
    </xf>
    <xf numFmtId="0" fontId="10" fillId="0" borderId="5" xfId="0" applyFont="1" applyFill="1" applyBorder="1" applyAlignment="1">
      <alignment horizontal="left" vertical="center" wrapText="1"/>
    </xf>
    <xf numFmtId="0" fontId="17" fillId="0" borderId="2" xfId="0" applyFont="1" applyFill="1" applyBorder="1" applyAlignment="1">
      <alignment horizontal="left" vertical="top" wrapText="1"/>
    </xf>
    <xf numFmtId="0" fontId="17" fillId="0" borderId="3" xfId="0" applyFont="1" applyFill="1" applyBorder="1" applyAlignment="1">
      <alignment horizontal="left" vertical="top" wrapText="1"/>
    </xf>
    <xf numFmtId="0" fontId="16" fillId="0" borderId="6" xfId="0" applyFont="1" applyBorder="1" applyAlignment="1">
      <alignment horizontal="center" vertical="top" wrapText="1"/>
    </xf>
    <xf numFmtId="0" fontId="16" fillId="0" borderId="9" xfId="0" applyFont="1" applyBorder="1" applyAlignment="1">
      <alignment horizontal="center" vertical="top" wrapText="1"/>
    </xf>
    <xf numFmtId="0" fontId="16" fillId="0" borderId="1" xfId="0" applyFont="1" applyBorder="1" applyAlignment="1">
      <alignment horizontal="center" vertical="top" wrapText="1"/>
    </xf>
    <xf numFmtId="0" fontId="16" fillId="0" borderId="1" xfId="0" applyFont="1" applyFill="1" applyBorder="1" applyAlignment="1">
      <alignment horizontal="center" vertical="top" wrapText="1"/>
    </xf>
    <xf numFmtId="0" fontId="16" fillId="0" borderId="2" xfId="0" applyFont="1" applyBorder="1" applyAlignment="1">
      <alignment horizontal="left" vertical="top" wrapText="1"/>
    </xf>
    <xf numFmtId="0" fontId="16" fillId="0" borderId="5" xfId="0" applyFont="1" applyBorder="1" applyAlignment="1">
      <alignment horizontal="left" vertical="top" wrapText="1"/>
    </xf>
    <xf numFmtId="0" fontId="16" fillId="0" borderId="3" xfId="0" applyFont="1" applyBorder="1" applyAlignment="1">
      <alignment horizontal="left" vertical="top" wrapText="1"/>
    </xf>
    <xf numFmtId="0" fontId="16" fillId="0" borderId="1" xfId="0" applyFont="1" applyBorder="1" applyAlignment="1">
      <alignment horizontal="left" vertical="top" wrapText="1"/>
    </xf>
    <xf numFmtId="0" fontId="17" fillId="0" borderId="4"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8" xfId="0" applyFont="1" applyBorder="1" applyAlignment="1">
      <alignment horizontal="center" vertical="center" wrapText="1"/>
    </xf>
    <xf numFmtId="0" fontId="16" fillId="0" borderId="2" xfId="0" applyFont="1" applyBorder="1" applyAlignment="1">
      <alignment horizontal="center" vertical="top" wrapText="1"/>
    </xf>
    <xf numFmtId="0" fontId="16" fillId="0" borderId="5" xfId="0" applyFont="1" applyBorder="1" applyAlignment="1">
      <alignment horizontal="center" vertical="top" wrapText="1"/>
    </xf>
    <xf numFmtId="0" fontId="16" fillId="0" borderId="3" xfId="0" applyFont="1" applyBorder="1" applyAlignment="1">
      <alignment horizontal="center" vertical="top" wrapText="1"/>
    </xf>
    <xf numFmtId="0" fontId="17" fillId="0" borderId="2" xfId="0" applyFont="1" applyBorder="1" applyAlignment="1">
      <alignment horizontal="left" vertical="top" wrapText="1"/>
    </xf>
    <xf numFmtId="0" fontId="17" fillId="0" borderId="5" xfId="0" applyFont="1" applyBorder="1" applyAlignment="1">
      <alignment horizontal="left" vertical="top" wrapText="1"/>
    </xf>
    <xf numFmtId="0" fontId="17" fillId="0" borderId="3" xfId="0" applyFont="1" applyBorder="1" applyAlignment="1">
      <alignment horizontal="left" vertical="top" wrapText="1"/>
    </xf>
    <xf numFmtId="0" fontId="16" fillId="0" borderId="2" xfId="0" applyFont="1" applyFill="1" applyBorder="1" applyAlignment="1">
      <alignment horizontal="center" vertical="top" wrapText="1"/>
    </xf>
    <xf numFmtId="0" fontId="16" fillId="0" borderId="5" xfId="0" applyFont="1" applyFill="1" applyBorder="1" applyAlignment="1">
      <alignment horizontal="center" vertical="top" wrapText="1"/>
    </xf>
    <xf numFmtId="0" fontId="16" fillId="0" borderId="3" xfId="0" applyFont="1" applyFill="1" applyBorder="1" applyAlignment="1">
      <alignment horizontal="center" vertical="top" wrapText="1"/>
    </xf>
    <xf numFmtId="0" fontId="17" fillId="0" borderId="1" xfId="0" applyFont="1" applyFill="1" applyBorder="1" applyAlignment="1">
      <alignment horizontal="left" vertical="top" wrapText="1"/>
    </xf>
    <xf numFmtId="0" fontId="17" fillId="0" borderId="5" xfId="0" applyFont="1" applyFill="1" applyBorder="1" applyAlignment="1">
      <alignment horizontal="left" vertical="top" wrapText="1"/>
    </xf>
    <xf numFmtId="0" fontId="5"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8" borderId="1" xfId="0" applyFont="1" applyFill="1" applyBorder="1" applyAlignment="1">
      <alignment horizontal="center" vertical="center" wrapText="1"/>
    </xf>
    <xf numFmtId="164" fontId="3" fillId="6" borderId="1" xfId="1" applyNumberFormat="1" applyFont="1" applyFill="1" applyBorder="1" applyAlignment="1">
      <alignment horizontal="center" vertical="center" wrapText="1"/>
    </xf>
    <xf numFmtId="164" fontId="3" fillId="7" borderId="1" xfId="1" applyNumberFormat="1" applyFont="1" applyFill="1" applyBorder="1" applyAlignment="1">
      <alignment horizontal="center" vertical="center" wrapText="1"/>
    </xf>
    <xf numFmtId="0" fontId="2" fillId="5" borderId="1" xfId="0" applyFont="1" applyFill="1" applyBorder="1" applyAlignment="1">
      <alignment horizontal="left" vertical="center" wrapText="1"/>
    </xf>
    <xf numFmtId="0" fontId="3" fillId="2" borderId="1" xfId="0" applyFont="1" applyFill="1" applyBorder="1" applyAlignment="1">
      <alignment horizontal="center" vertical="center" wrapText="1"/>
    </xf>
    <xf numFmtId="164" fontId="3" fillId="5" borderId="1" xfId="1" applyNumberFormat="1" applyFont="1" applyFill="1" applyBorder="1" applyAlignment="1">
      <alignment horizontal="center" vertical="center" wrapText="1"/>
    </xf>
    <xf numFmtId="0" fontId="2" fillId="6" borderId="1" xfId="0" applyFont="1" applyFill="1" applyBorder="1" applyAlignment="1">
      <alignment horizontal="left" vertical="top" wrapText="1"/>
    </xf>
    <xf numFmtId="0" fontId="5" fillId="7" borderId="1" xfId="0" applyFont="1" applyFill="1" applyBorder="1" applyAlignment="1">
      <alignment horizontal="left" vertical="center" wrapText="1"/>
    </xf>
    <xf numFmtId="0" fontId="14" fillId="6" borderId="1" xfId="0" applyFont="1" applyFill="1" applyBorder="1" applyAlignment="1">
      <alignment horizontal="left" vertical="center" wrapText="1"/>
    </xf>
    <xf numFmtId="0" fontId="2" fillId="7" borderId="1" xfId="0" applyFont="1" applyFill="1" applyBorder="1" applyAlignment="1">
      <alignment horizontal="left" vertical="top" wrapText="1"/>
    </xf>
    <xf numFmtId="0" fontId="14" fillId="6" borderId="2" xfId="0" applyFont="1" applyFill="1" applyBorder="1" applyAlignment="1">
      <alignment horizontal="left" vertical="center" wrapText="1"/>
    </xf>
    <xf numFmtId="0" fontId="14" fillId="6" borderId="3" xfId="0" applyFont="1" applyFill="1" applyBorder="1" applyAlignment="1">
      <alignment horizontal="left" vertical="center" wrapText="1"/>
    </xf>
    <xf numFmtId="0" fontId="3" fillId="0" borderId="1" xfId="0" applyFont="1" applyBorder="1" applyAlignment="1">
      <alignment horizontal="center" vertical="center" wrapText="1"/>
    </xf>
    <xf numFmtId="0" fontId="19" fillId="0" borderId="0" xfId="0" applyFont="1" applyAlignment="1">
      <alignment horizontal="left" vertical="top"/>
    </xf>
  </cellXfs>
  <cellStyles count="2">
    <cellStyle name="Normal" xfId="0" builtinId="0"/>
    <cellStyle name="Percent" xfId="1" builtinId="5"/>
  </cellStyles>
  <dxfs count="42">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colors>
    <mruColors>
      <color rgb="FF0000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6"/>
  <sheetViews>
    <sheetView zoomScaleNormal="100" zoomScalePageLayoutView="140" workbookViewId="0">
      <selection activeCell="C1" sqref="A1:XFD1048576"/>
    </sheetView>
  </sheetViews>
  <sheetFormatPr defaultColWidth="8.81640625" defaultRowHeight="13" x14ac:dyDescent="0.35"/>
  <cols>
    <col min="1" max="1" width="9.453125" style="14" customWidth="1"/>
    <col min="2" max="2" width="18.1796875" style="15" customWidth="1"/>
    <col min="3" max="3" width="40.54296875" style="16" customWidth="1"/>
    <col min="4" max="4" width="42.453125" style="5" customWidth="1"/>
    <col min="5" max="5" width="13.81640625" style="16" customWidth="1"/>
    <col min="6" max="6" width="25.1796875" style="16" customWidth="1"/>
    <col min="7" max="7" width="13.81640625" style="16" customWidth="1"/>
    <col min="8" max="8" width="25.1796875" style="16" customWidth="1"/>
    <col min="9" max="9" width="13.81640625" style="16" customWidth="1"/>
    <col min="10" max="10" width="24.81640625" style="16" customWidth="1"/>
    <col min="11" max="11" width="14.1796875" style="16" customWidth="1"/>
    <col min="12" max="12" width="24.81640625" style="16" customWidth="1"/>
    <col min="13" max="13" width="14.1796875" style="16" customWidth="1"/>
    <col min="14" max="14" width="24.81640625" style="16" customWidth="1"/>
    <col min="15" max="15" width="14.1796875" style="16" customWidth="1"/>
    <col min="16" max="16" width="24.81640625" style="16" customWidth="1"/>
    <col min="17" max="16384" width="8.81640625" style="5"/>
  </cols>
  <sheetData>
    <row r="1" spans="1:16" ht="29.15" customHeight="1" x14ac:dyDescent="0.35">
      <c r="A1" s="81" t="s">
        <v>15</v>
      </c>
      <c r="B1" s="81" t="s">
        <v>2</v>
      </c>
      <c r="C1" s="82" t="s">
        <v>0</v>
      </c>
      <c r="D1" s="81" t="s">
        <v>20</v>
      </c>
      <c r="E1" s="83" t="s">
        <v>71</v>
      </c>
      <c r="F1" s="83"/>
      <c r="G1" s="83" t="s">
        <v>72</v>
      </c>
      <c r="H1" s="83"/>
      <c r="I1" s="83" t="s">
        <v>74</v>
      </c>
      <c r="J1" s="83"/>
      <c r="K1" s="83" t="s">
        <v>73</v>
      </c>
      <c r="L1" s="83"/>
      <c r="M1" s="83" t="s">
        <v>76</v>
      </c>
      <c r="N1" s="83"/>
      <c r="O1" s="83" t="s">
        <v>75</v>
      </c>
      <c r="P1" s="83"/>
    </row>
    <row r="2" spans="1:16" x14ac:dyDescent="0.35">
      <c r="A2" s="81"/>
      <c r="B2" s="81"/>
      <c r="C2" s="82"/>
      <c r="D2" s="81"/>
      <c r="E2" s="6" t="s">
        <v>21</v>
      </c>
      <c r="F2" s="6" t="s">
        <v>1</v>
      </c>
      <c r="G2" s="6" t="s">
        <v>21</v>
      </c>
      <c r="H2" s="6" t="s">
        <v>1</v>
      </c>
      <c r="I2" s="6" t="s">
        <v>21</v>
      </c>
      <c r="J2" s="6" t="s">
        <v>1</v>
      </c>
      <c r="K2" s="6" t="s">
        <v>21</v>
      </c>
      <c r="L2" s="6" t="s">
        <v>1</v>
      </c>
      <c r="M2" s="6" t="s">
        <v>21</v>
      </c>
      <c r="N2" s="6" t="s">
        <v>1</v>
      </c>
      <c r="O2" s="6" t="s">
        <v>21</v>
      </c>
      <c r="P2" s="6" t="s">
        <v>1</v>
      </c>
    </row>
    <row r="3" spans="1:16" ht="142.5" customHeight="1" x14ac:dyDescent="0.35">
      <c r="A3" s="7">
        <v>1</v>
      </c>
      <c r="B3" s="84" t="s">
        <v>7</v>
      </c>
      <c r="C3" s="8" t="s">
        <v>4</v>
      </c>
      <c r="D3" s="9"/>
      <c r="E3" s="6" t="s">
        <v>16</v>
      </c>
      <c r="F3" s="11" t="s">
        <v>62</v>
      </c>
      <c r="G3" s="6" t="s">
        <v>16</v>
      </c>
      <c r="H3" s="11" t="s">
        <v>62</v>
      </c>
      <c r="I3" s="6" t="s">
        <v>16</v>
      </c>
      <c r="J3" s="11" t="s">
        <v>62</v>
      </c>
      <c r="K3" s="6" t="s">
        <v>16</v>
      </c>
      <c r="L3" s="11" t="s">
        <v>62</v>
      </c>
      <c r="M3" s="6" t="s">
        <v>16</v>
      </c>
      <c r="N3" s="11" t="s">
        <v>82</v>
      </c>
      <c r="O3" s="6" t="s">
        <v>16</v>
      </c>
      <c r="P3" s="11" t="s">
        <v>90</v>
      </c>
    </row>
    <row r="4" spans="1:16" ht="105" customHeight="1" x14ac:dyDescent="0.35">
      <c r="A4" s="7">
        <f>A3+1</f>
        <v>2</v>
      </c>
      <c r="B4" s="84"/>
      <c r="C4" s="8" t="s">
        <v>3</v>
      </c>
      <c r="D4" s="9"/>
      <c r="E4" s="6" t="s">
        <v>16</v>
      </c>
      <c r="F4" s="11" t="s">
        <v>85</v>
      </c>
      <c r="G4" s="6" t="s">
        <v>16</v>
      </c>
      <c r="H4" s="11" t="s">
        <v>84</v>
      </c>
      <c r="I4" s="6" t="s">
        <v>16</v>
      </c>
      <c r="J4" s="11" t="s">
        <v>85</v>
      </c>
      <c r="K4" s="6" t="s">
        <v>16</v>
      </c>
      <c r="L4" s="11" t="s">
        <v>84</v>
      </c>
      <c r="M4" s="6" t="s">
        <v>16</v>
      </c>
      <c r="N4" s="11" t="s">
        <v>83</v>
      </c>
      <c r="O4" s="6" t="s">
        <v>16</v>
      </c>
      <c r="P4" s="11" t="s">
        <v>89</v>
      </c>
    </row>
    <row r="5" spans="1:16" ht="105.75" customHeight="1" x14ac:dyDescent="0.35">
      <c r="A5" s="7">
        <f t="shared" ref="A5:A26" si="0">A4+1</f>
        <v>3</v>
      </c>
      <c r="B5" s="84"/>
      <c r="C5" s="8" t="s">
        <v>5</v>
      </c>
      <c r="D5" s="9"/>
      <c r="E5" s="6" t="s">
        <v>16</v>
      </c>
      <c r="F5" s="11" t="s">
        <v>86</v>
      </c>
      <c r="G5" s="6" t="s">
        <v>16</v>
      </c>
      <c r="H5" s="11" t="s">
        <v>87</v>
      </c>
      <c r="I5" s="6" t="s">
        <v>16</v>
      </c>
      <c r="J5" s="11" t="s">
        <v>86</v>
      </c>
      <c r="K5" s="6" t="s">
        <v>16</v>
      </c>
      <c r="L5" s="11" t="s">
        <v>87</v>
      </c>
      <c r="M5" s="6" t="s">
        <v>16</v>
      </c>
      <c r="N5" s="11" t="s">
        <v>88</v>
      </c>
      <c r="O5" s="6" t="s">
        <v>16</v>
      </c>
      <c r="P5" s="11" t="s">
        <v>91</v>
      </c>
    </row>
    <row r="6" spans="1:16" ht="120" customHeight="1" x14ac:dyDescent="0.35">
      <c r="A6" s="7">
        <f t="shared" si="0"/>
        <v>4</v>
      </c>
      <c r="B6" s="84"/>
      <c r="C6" s="8" t="s">
        <v>117</v>
      </c>
      <c r="D6" s="32" t="s">
        <v>126</v>
      </c>
      <c r="E6" s="6" t="s">
        <v>16</v>
      </c>
      <c r="F6" s="11" t="s">
        <v>93</v>
      </c>
      <c r="G6" s="6" t="s">
        <v>16</v>
      </c>
      <c r="H6" s="11" t="s">
        <v>93</v>
      </c>
      <c r="I6" s="6" t="s">
        <v>16</v>
      </c>
      <c r="J6" s="11" t="s">
        <v>93</v>
      </c>
      <c r="K6" s="6" t="s">
        <v>16</v>
      </c>
      <c r="L6" s="11" t="s">
        <v>93</v>
      </c>
      <c r="M6" s="20" t="s">
        <v>17</v>
      </c>
      <c r="N6" s="11"/>
      <c r="O6" s="6" t="s">
        <v>17</v>
      </c>
      <c r="P6" s="11"/>
    </row>
    <row r="7" spans="1:16" ht="82.5" customHeight="1" x14ac:dyDescent="0.35">
      <c r="A7" s="7">
        <f t="shared" si="0"/>
        <v>5</v>
      </c>
      <c r="B7" s="84"/>
      <c r="C7" s="8"/>
      <c r="D7" s="32" t="s">
        <v>127</v>
      </c>
      <c r="E7" s="31" t="s">
        <v>16</v>
      </c>
      <c r="F7" s="33" t="s">
        <v>132</v>
      </c>
      <c r="G7" s="31"/>
      <c r="H7" s="33" t="s">
        <v>132</v>
      </c>
      <c r="I7" s="31"/>
      <c r="J7" s="33" t="s">
        <v>132</v>
      </c>
      <c r="K7" s="31"/>
      <c r="L7" s="33" t="s">
        <v>132</v>
      </c>
      <c r="M7" s="20"/>
      <c r="N7" s="11"/>
      <c r="O7" s="31"/>
      <c r="P7" s="11"/>
    </row>
    <row r="8" spans="1:16" ht="106.5" customHeight="1" x14ac:dyDescent="0.35">
      <c r="A8" s="7">
        <f t="shared" si="0"/>
        <v>6</v>
      </c>
      <c r="B8" s="84"/>
      <c r="C8" s="90" t="s">
        <v>129</v>
      </c>
      <c r="D8" s="32" t="s">
        <v>120</v>
      </c>
      <c r="E8" s="6" t="s">
        <v>16</v>
      </c>
      <c r="F8" s="17" t="s">
        <v>57</v>
      </c>
      <c r="G8" s="6" t="s">
        <v>16</v>
      </c>
      <c r="H8" s="17" t="s">
        <v>57</v>
      </c>
      <c r="I8" s="6" t="s">
        <v>16</v>
      </c>
      <c r="J8" s="17" t="s">
        <v>57</v>
      </c>
      <c r="K8" s="6" t="s">
        <v>16</v>
      </c>
      <c r="L8" s="17" t="s">
        <v>57</v>
      </c>
      <c r="M8" s="6" t="s">
        <v>16</v>
      </c>
      <c r="N8" s="11" t="s">
        <v>94</v>
      </c>
      <c r="O8" s="6" t="s">
        <v>16</v>
      </c>
      <c r="P8" s="11" t="s">
        <v>95</v>
      </c>
    </row>
    <row r="9" spans="1:16" ht="81" customHeight="1" x14ac:dyDescent="0.35">
      <c r="A9" s="7">
        <f t="shared" si="0"/>
        <v>7</v>
      </c>
      <c r="B9" s="84"/>
      <c r="C9" s="91"/>
      <c r="D9" s="32" t="s">
        <v>121</v>
      </c>
      <c r="E9" s="31" t="s">
        <v>16</v>
      </c>
      <c r="F9" s="17" t="s">
        <v>128</v>
      </c>
      <c r="G9" s="31" t="s">
        <v>16</v>
      </c>
      <c r="H9" s="17" t="s">
        <v>128</v>
      </c>
      <c r="I9" s="31" t="s">
        <v>16</v>
      </c>
      <c r="J9" s="17" t="s">
        <v>128</v>
      </c>
      <c r="K9" s="31" t="s">
        <v>16</v>
      </c>
      <c r="L9" s="17" t="s">
        <v>128</v>
      </c>
      <c r="M9" s="31" t="s">
        <v>16</v>
      </c>
      <c r="N9" s="17" t="s">
        <v>128</v>
      </c>
      <c r="O9" s="31" t="s">
        <v>17</v>
      </c>
      <c r="P9" s="11"/>
    </row>
    <row r="10" spans="1:16" ht="56.25" customHeight="1" x14ac:dyDescent="0.35">
      <c r="A10" s="7">
        <f t="shared" si="0"/>
        <v>8</v>
      </c>
      <c r="B10" s="84"/>
      <c r="C10" s="8" t="s">
        <v>77</v>
      </c>
      <c r="D10" s="9"/>
      <c r="E10" s="6" t="s">
        <v>16</v>
      </c>
      <c r="F10" s="8" t="s">
        <v>97</v>
      </c>
      <c r="G10" s="6" t="s">
        <v>16</v>
      </c>
      <c r="H10" s="8" t="s">
        <v>97</v>
      </c>
      <c r="I10" s="6" t="s">
        <v>16</v>
      </c>
      <c r="J10" s="8" t="s">
        <v>97</v>
      </c>
      <c r="K10" s="6" t="s">
        <v>16</v>
      </c>
      <c r="L10" s="8" t="s">
        <v>97</v>
      </c>
      <c r="M10" s="6" t="s">
        <v>17</v>
      </c>
      <c r="N10" s="8"/>
      <c r="O10" s="6" t="s">
        <v>17</v>
      </c>
      <c r="P10" s="8"/>
    </row>
    <row r="11" spans="1:16" ht="72" customHeight="1" x14ac:dyDescent="0.35">
      <c r="A11" s="7">
        <f t="shared" si="0"/>
        <v>9</v>
      </c>
      <c r="B11" s="84"/>
      <c r="C11" s="8" t="s">
        <v>125</v>
      </c>
      <c r="D11" s="9"/>
      <c r="E11" s="6" t="s">
        <v>16</v>
      </c>
      <c r="F11" s="11" t="s">
        <v>98</v>
      </c>
      <c r="G11" s="6" t="s">
        <v>16</v>
      </c>
      <c r="H11" s="11" t="s">
        <v>99</v>
      </c>
      <c r="I11" s="6" t="s">
        <v>16</v>
      </c>
      <c r="J11" s="11" t="s">
        <v>98</v>
      </c>
      <c r="K11" s="6" t="s">
        <v>16</v>
      </c>
      <c r="L11" s="11" t="s">
        <v>99</v>
      </c>
      <c r="M11" s="6" t="s">
        <v>16</v>
      </c>
      <c r="N11" s="11" t="s">
        <v>100</v>
      </c>
      <c r="O11" s="6" t="s">
        <v>16</v>
      </c>
      <c r="P11" s="11" t="s">
        <v>101</v>
      </c>
    </row>
    <row r="12" spans="1:16" ht="135" customHeight="1" x14ac:dyDescent="0.35">
      <c r="A12" s="7">
        <f t="shared" si="0"/>
        <v>10</v>
      </c>
      <c r="B12" s="84"/>
      <c r="C12" s="10" t="s">
        <v>130</v>
      </c>
      <c r="D12" s="21"/>
      <c r="E12" s="20" t="s">
        <v>17</v>
      </c>
      <c r="F12" s="8"/>
      <c r="G12" s="20" t="s">
        <v>17</v>
      </c>
      <c r="H12" s="8"/>
      <c r="I12" s="20" t="s">
        <v>17</v>
      </c>
      <c r="J12" s="8"/>
      <c r="K12" s="20" t="s">
        <v>17</v>
      </c>
      <c r="L12" s="8"/>
      <c r="M12" s="22" t="s">
        <v>16</v>
      </c>
      <c r="N12" s="11" t="s">
        <v>92</v>
      </c>
      <c r="O12" s="22" t="s">
        <v>16</v>
      </c>
      <c r="P12" s="11" t="s">
        <v>96</v>
      </c>
    </row>
    <row r="13" spans="1:16" ht="143" x14ac:dyDescent="0.35">
      <c r="A13" s="7">
        <f t="shared" si="0"/>
        <v>11</v>
      </c>
      <c r="B13" s="84"/>
      <c r="C13" s="8" t="s">
        <v>122</v>
      </c>
      <c r="D13" s="9"/>
      <c r="E13" s="20" t="s">
        <v>17</v>
      </c>
      <c r="F13" s="5"/>
      <c r="G13" s="6" t="s">
        <v>16</v>
      </c>
      <c r="H13" s="8" t="s">
        <v>102</v>
      </c>
      <c r="I13" s="20" t="s">
        <v>17</v>
      </c>
      <c r="J13" s="8"/>
      <c r="K13" s="6" t="s">
        <v>16</v>
      </c>
      <c r="L13" s="8" t="s">
        <v>123</v>
      </c>
      <c r="M13" s="20" t="s">
        <v>17</v>
      </c>
      <c r="N13" s="8"/>
      <c r="O13" s="20" t="s">
        <v>17</v>
      </c>
      <c r="P13" s="8"/>
    </row>
    <row r="14" spans="1:16" ht="36" customHeight="1" x14ac:dyDescent="0.35">
      <c r="A14" s="7">
        <f t="shared" si="0"/>
        <v>12</v>
      </c>
      <c r="B14" s="85" t="s">
        <v>8</v>
      </c>
      <c r="C14" s="8" t="s">
        <v>6</v>
      </c>
      <c r="D14" s="9"/>
      <c r="E14" s="6" t="s">
        <v>16</v>
      </c>
      <c r="F14" s="8" t="s">
        <v>103</v>
      </c>
      <c r="G14" s="6" t="s">
        <v>16</v>
      </c>
      <c r="H14" s="8" t="s">
        <v>103</v>
      </c>
      <c r="I14" s="6" t="s">
        <v>16</v>
      </c>
      <c r="J14" s="8" t="s">
        <v>103</v>
      </c>
      <c r="K14" s="6" t="s">
        <v>16</v>
      </c>
      <c r="L14" s="8" t="s">
        <v>103</v>
      </c>
      <c r="M14" s="6" t="s">
        <v>16</v>
      </c>
      <c r="N14" s="8" t="s">
        <v>103</v>
      </c>
      <c r="O14" s="6" t="s">
        <v>16</v>
      </c>
      <c r="P14" s="8" t="s">
        <v>103</v>
      </c>
    </row>
    <row r="15" spans="1:16" ht="44.25" customHeight="1" x14ac:dyDescent="0.35">
      <c r="A15" s="7">
        <f t="shared" si="0"/>
        <v>13</v>
      </c>
      <c r="B15" s="86"/>
      <c r="C15" s="90" t="s">
        <v>79</v>
      </c>
      <c r="D15" s="34" t="s">
        <v>133</v>
      </c>
      <c r="E15" s="6" t="s">
        <v>16</v>
      </c>
      <c r="F15" s="8" t="s">
        <v>104</v>
      </c>
      <c r="G15" s="6" t="s">
        <v>16</v>
      </c>
      <c r="H15" s="8" t="s">
        <v>104</v>
      </c>
      <c r="I15" s="6" t="s">
        <v>16</v>
      </c>
      <c r="J15" s="8" t="s">
        <v>104</v>
      </c>
      <c r="K15" s="6" t="s">
        <v>16</v>
      </c>
      <c r="L15" s="8" t="s">
        <v>104</v>
      </c>
      <c r="M15" s="6" t="s">
        <v>16</v>
      </c>
      <c r="N15" s="8" t="s">
        <v>105</v>
      </c>
      <c r="O15" s="20" t="s">
        <v>17</v>
      </c>
      <c r="P15" s="8"/>
    </row>
    <row r="16" spans="1:16" ht="44.25" customHeight="1" x14ac:dyDescent="0.35">
      <c r="A16" s="7">
        <f t="shared" si="0"/>
        <v>14</v>
      </c>
      <c r="B16" s="86"/>
      <c r="C16" s="91"/>
      <c r="D16" s="32" t="s">
        <v>134</v>
      </c>
      <c r="E16" s="31" t="s">
        <v>16</v>
      </c>
      <c r="F16" s="8" t="s">
        <v>124</v>
      </c>
      <c r="G16" s="31" t="s">
        <v>16</v>
      </c>
      <c r="H16" s="8" t="s">
        <v>124</v>
      </c>
      <c r="I16" s="31" t="s">
        <v>16</v>
      </c>
      <c r="J16" s="8" t="s">
        <v>124</v>
      </c>
      <c r="K16" s="31" t="s">
        <v>16</v>
      </c>
      <c r="L16" s="8" t="s">
        <v>124</v>
      </c>
      <c r="M16" s="31" t="s">
        <v>16</v>
      </c>
      <c r="N16" s="8" t="s">
        <v>124</v>
      </c>
      <c r="O16" s="20"/>
      <c r="P16" s="8"/>
    </row>
    <row r="17" spans="1:16" ht="113.25" customHeight="1" x14ac:dyDescent="0.35">
      <c r="A17" s="7">
        <f t="shared" si="0"/>
        <v>15</v>
      </c>
      <c r="B17" s="87"/>
      <c r="C17" s="19" t="s">
        <v>18</v>
      </c>
      <c r="D17" s="9"/>
      <c r="E17" s="20" t="s">
        <v>17</v>
      </c>
      <c r="F17" s="8"/>
      <c r="G17" s="20" t="s">
        <v>17</v>
      </c>
      <c r="H17" s="8"/>
      <c r="I17" s="20" t="s">
        <v>17</v>
      </c>
      <c r="J17" s="8"/>
      <c r="K17" s="20" t="s">
        <v>17</v>
      </c>
      <c r="L17" s="8"/>
      <c r="M17" s="6" t="s">
        <v>16</v>
      </c>
      <c r="N17" s="11" t="s">
        <v>106</v>
      </c>
      <c r="O17" s="6" t="s">
        <v>16</v>
      </c>
      <c r="P17" s="8" t="s">
        <v>107</v>
      </c>
    </row>
    <row r="18" spans="1:16" ht="208" x14ac:dyDescent="0.35">
      <c r="A18" s="7">
        <f t="shared" si="0"/>
        <v>16</v>
      </c>
      <c r="B18" s="88" t="s">
        <v>9</v>
      </c>
      <c r="C18" s="89" t="s">
        <v>10</v>
      </c>
      <c r="D18" s="12" t="s">
        <v>12</v>
      </c>
      <c r="E18" s="6" t="s">
        <v>16</v>
      </c>
      <c r="F18" s="17" t="s">
        <v>55</v>
      </c>
      <c r="G18" s="6" t="s">
        <v>16</v>
      </c>
      <c r="H18" s="17" t="s">
        <v>55</v>
      </c>
      <c r="I18" s="6" t="s">
        <v>16</v>
      </c>
      <c r="J18" s="17" t="s">
        <v>55</v>
      </c>
      <c r="K18" s="6" t="s">
        <v>16</v>
      </c>
      <c r="L18" s="17" t="s">
        <v>55</v>
      </c>
      <c r="M18" s="6" t="s">
        <v>16</v>
      </c>
      <c r="N18" s="17" t="s">
        <v>55</v>
      </c>
      <c r="O18" s="6" t="s">
        <v>16</v>
      </c>
      <c r="P18" s="17" t="s">
        <v>55</v>
      </c>
    </row>
    <row r="19" spans="1:16" ht="104" x14ac:dyDescent="0.35">
      <c r="A19" s="7">
        <f t="shared" si="0"/>
        <v>17</v>
      </c>
      <c r="B19" s="88"/>
      <c r="C19" s="89"/>
      <c r="D19" s="12" t="s">
        <v>11</v>
      </c>
      <c r="E19" s="6" t="s">
        <v>16</v>
      </c>
      <c r="F19" s="17" t="s">
        <v>108</v>
      </c>
      <c r="G19" s="6" t="s">
        <v>16</v>
      </c>
      <c r="H19" s="17" t="s">
        <v>108</v>
      </c>
      <c r="I19" s="6" t="s">
        <v>16</v>
      </c>
      <c r="J19" s="17" t="s">
        <v>108</v>
      </c>
      <c r="K19" s="6" t="s">
        <v>16</v>
      </c>
      <c r="L19" s="17" t="s">
        <v>108</v>
      </c>
      <c r="M19" s="6" t="s">
        <v>16</v>
      </c>
      <c r="N19" s="17" t="s">
        <v>108</v>
      </c>
      <c r="O19" s="6" t="s">
        <v>16</v>
      </c>
      <c r="P19" s="17" t="s">
        <v>108</v>
      </c>
    </row>
    <row r="20" spans="1:16" ht="182" x14ac:dyDescent="0.35">
      <c r="A20" s="7">
        <f t="shared" si="0"/>
        <v>18</v>
      </c>
      <c r="B20" s="88"/>
      <c r="C20" s="90" t="s">
        <v>26</v>
      </c>
      <c r="D20" s="12" t="s">
        <v>80</v>
      </c>
      <c r="E20" s="6" t="s">
        <v>16</v>
      </c>
      <c r="F20" s="11" t="s">
        <v>110</v>
      </c>
      <c r="G20" s="6" t="s">
        <v>16</v>
      </c>
      <c r="H20" s="11" t="s">
        <v>110</v>
      </c>
      <c r="I20" s="6" t="s">
        <v>16</v>
      </c>
      <c r="J20" s="17" t="s">
        <v>109</v>
      </c>
      <c r="K20" s="6" t="s">
        <v>16</v>
      </c>
      <c r="L20" s="17" t="s">
        <v>109</v>
      </c>
      <c r="M20" s="6" t="s">
        <v>16</v>
      </c>
      <c r="N20" s="17" t="s">
        <v>109</v>
      </c>
      <c r="O20" s="6" t="s">
        <v>16</v>
      </c>
      <c r="P20" s="17" t="s">
        <v>109</v>
      </c>
    </row>
    <row r="21" spans="1:16" ht="91" x14ac:dyDescent="0.35">
      <c r="A21" s="7">
        <f t="shared" si="0"/>
        <v>19</v>
      </c>
      <c r="B21" s="88"/>
      <c r="C21" s="91"/>
      <c r="D21" s="10" t="s">
        <v>27</v>
      </c>
      <c r="E21" s="20" t="s">
        <v>17</v>
      </c>
      <c r="F21" s="8"/>
      <c r="G21" s="20" t="s">
        <v>17</v>
      </c>
      <c r="H21" s="8"/>
      <c r="I21" s="20" t="s">
        <v>17</v>
      </c>
      <c r="J21" s="8"/>
      <c r="K21" s="20" t="s">
        <v>17</v>
      </c>
      <c r="L21" s="8"/>
      <c r="M21" s="20" t="s">
        <v>17</v>
      </c>
      <c r="N21" s="8"/>
      <c r="O21" s="6" t="s">
        <v>16</v>
      </c>
      <c r="P21" s="8" t="s">
        <v>111</v>
      </c>
    </row>
    <row r="22" spans="1:16" ht="53.25" customHeight="1" x14ac:dyDescent="0.35">
      <c r="A22" s="7">
        <f t="shared" si="0"/>
        <v>20</v>
      </c>
      <c r="B22" s="88"/>
      <c r="C22" s="90" t="s">
        <v>131</v>
      </c>
      <c r="D22" s="12" t="s">
        <v>13</v>
      </c>
      <c r="E22" s="6" t="s">
        <v>16</v>
      </c>
      <c r="F22" s="17" t="s">
        <v>112</v>
      </c>
      <c r="G22" s="6" t="s">
        <v>16</v>
      </c>
      <c r="H22" s="17" t="s">
        <v>112</v>
      </c>
      <c r="I22" s="6" t="s">
        <v>16</v>
      </c>
      <c r="J22" s="17" t="s">
        <v>112</v>
      </c>
      <c r="K22" s="6" t="s">
        <v>16</v>
      </c>
      <c r="L22" s="17" t="s">
        <v>112</v>
      </c>
      <c r="M22" s="6" t="s">
        <v>16</v>
      </c>
      <c r="N22" s="17" t="s">
        <v>112</v>
      </c>
      <c r="O22" s="6" t="s">
        <v>16</v>
      </c>
      <c r="P22" s="17" t="s">
        <v>112</v>
      </c>
    </row>
    <row r="23" spans="1:16" ht="55.5" customHeight="1" x14ac:dyDescent="0.35">
      <c r="A23" s="7">
        <f t="shared" si="0"/>
        <v>21</v>
      </c>
      <c r="B23" s="88"/>
      <c r="C23" s="92"/>
      <c r="D23" s="19" t="s">
        <v>19</v>
      </c>
      <c r="E23" s="20" t="s">
        <v>17</v>
      </c>
      <c r="F23" s="8"/>
      <c r="G23" s="20" t="s">
        <v>17</v>
      </c>
      <c r="H23" s="8"/>
      <c r="I23" s="20" t="s">
        <v>17</v>
      </c>
      <c r="J23" s="8"/>
      <c r="K23" s="20" t="s">
        <v>17</v>
      </c>
      <c r="L23" s="8"/>
      <c r="M23" s="6" t="s">
        <v>16</v>
      </c>
      <c r="N23" s="17" t="s">
        <v>56</v>
      </c>
      <c r="O23" s="6" t="s">
        <v>16</v>
      </c>
      <c r="P23" s="17" t="s">
        <v>56</v>
      </c>
    </row>
    <row r="24" spans="1:16" ht="94.5" customHeight="1" x14ac:dyDescent="0.35">
      <c r="A24" s="7">
        <f t="shared" si="0"/>
        <v>22</v>
      </c>
      <c r="B24" s="88"/>
      <c r="C24" s="92"/>
      <c r="D24" s="12" t="s">
        <v>81</v>
      </c>
      <c r="E24" s="6" t="s">
        <v>16</v>
      </c>
      <c r="F24" s="11" t="s">
        <v>113</v>
      </c>
      <c r="G24" s="6" t="s">
        <v>16</v>
      </c>
      <c r="H24" s="11" t="s">
        <v>113</v>
      </c>
      <c r="I24" s="18" t="s">
        <v>16</v>
      </c>
      <c r="J24" s="11" t="s">
        <v>113</v>
      </c>
      <c r="K24" s="18" t="s">
        <v>16</v>
      </c>
      <c r="L24" s="11" t="s">
        <v>113</v>
      </c>
      <c r="M24" s="18" t="s">
        <v>16</v>
      </c>
      <c r="N24" s="11" t="s">
        <v>114</v>
      </c>
      <c r="O24" s="18" t="s">
        <v>16</v>
      </c>
      <c r="P24" s="11" t="s">
        <v>115</v>
      </c>
    </row>
    <row r="25" spans="1:16" ht="26" x14ac:dyDescent="0.35">
      <c r="A25" s="7">
        <f t="shared" si="0"/>
        <v>23</v>
      </c>
      <c r="B25" s="88"/>
      <c r="C25" s="91"/>
      <c r="D25" s="13" t="s">
        <v>78</v>
      </c>
      <c r="E25" s="20" t="s">
        <v>17</v>
      </c>
      <c r="F25" s="8"/>
      <c r="G25" s="20" t="s">
        <v>17</v>
      </c>
      <c r="H25" s="8"/>
      <c r="I25" s="20" t="s">
        <v>17</v>
      </c>
      <c r="J25" s="8"/>
      <c r="K25" s="20" t="s">
        <v>17</v>
      </c>
      <c r="L25" s="8"/>
      <c r="M25" s="20" t="s">
        <v>17</v>
      </c>
      <c r="N25" s="17" t="s">
        <v>116</v>
      </c>
      <c r="O25" s="6" t="s">
        <v>16</v>
      </c>
      <c r="P25" s="8"/>
    </row>
    <row r="26" spans="1:16" ht="26" x14ac:dyDescent="0.35">
      <c r="A26" s="7">
        <f t="shared" si="0"/>
        <v>24</v>
      </c>
      <c r="B26" s="88"/>
      <c r="C26" s="8" t="s">
        <v>14</v>
      </c>
      <c r="D26" s="12"/>
      <c r="E26" s="6" t="s">
        <v>16</v>
      </c>
      <c r="F26" s="17" t="s">
        <v>52</v>
      </c>
      <c r="G26" s="6" t="s">
        <v>16</v>
      </c>
      <c r="H26" s="17" t="s">
        <v>52</v>
      </c>
      <c r="I26" s="6" t="s">
        <v>16</v>
      </c>
      <c r="J26" s="17" t="s">
        <v>52</v>
      </c>
      <c r="K26" s="6" t="s">
        <v>16</v>
      </c>
      <c r="L26" s="17" t="s">
        <v>52</v>
      </c>
      <c r="M26" s="6" t="s">
        <v>16</v>
      </c>
      <c r="N26" s="17" t="s">
        <v>52</v>
      </c>
      <c r="O26" s="6" t="s">
        <v>16</v>
      </c>
      <c r="P26" s="17" t="s">
        <v>52</v>
      </c>
    </row>
  </sheetData>
  <mergeCells count="18">
    <mergeCell ref="M1:N1"/>
    <mergeCell ref="O1:P1"/>
    <mergeCell ref="B3:B13"/>
    <mergeCell ref="B14:B17"/>
    <mergeCell ref="B18:B26"/>
    <mergeCell ref="C18:C19"/>
    <mergeCell ref="C20:C21"/>
    <mergeCell ref="C22:C25"/>
    <mergeCell ref="K1:L1"/>
    <mergeCell ref="E1:F1"/>
    <mergeCell ref="I1:J1"/>
    <mergeCell ref="C8:C9"/>
    <mergeCell ref="C15:C16"/>
    <mergeCell ref="A1:A2"/>
    <mergeCell ref="B1:B2"/>
    <mergeCell ref="C1:C2"/>
    <mergeCell ref="D1:D2"/>
    <mergeCell ref="G1:H1"/>
  </mergeCells>
  <conditionalFormatting sqref="B3 G2:H2 B1:D1 K2:L2 K13:K15 I13:I15 E13:E26 O13:O26 M13:M15 G13:G15 G3:G8 K3:K8 M3:M8 O3:O11 E3:E11 I3:I8 D9:D10 I10:I11 M10:M11 K10 G10:G11 G17:G26 M17:M26 I17:I26 K17:K26">
    <cfRule type="cellIs" dxfId="41" priority="23" operator="equal">
      <formula>"Tidak dinilai"</formula>
    </cfRule>
  </conditionalFormatting>
  <conditionalFormatting sqref="D4">
    <cfRule type="cellIs" dxfId="40" priority="21" operator="equal">
      <formula>"Tidak dinilai"</formula>
    </cfRule>
  </conditionalFormatting>
  <conditionalFormatting sqref="D3">
    <cfRule type="cellIs" dxfId="39" priority="22" operator="equal">
      <formula>"Tidak dinilai"</formula>
    </cfRule>
  </conditionalFormatting>
  <conditionalFormatting sqref="D14 D16:D17">
    <cfRule type="cellIs" dxfId="38" priority="16" operator="equal">
      <formula>"Tidak dinilai"</formula>
    </cfRule>
  </conditionalFormatting>
  <conditionalFormatting sqref="D5">
    <cfRule type="cellIs" dxfId="37" priority="20" operator="equal">
      <formula>"Tidak dinilai"</formula>
    </cfRule>
  </conditionalFormatting>
  <conditionalFormatting sqref="D11">
    <cfRule type="cellIs" dxfId="36" priority="18" operator="equal">
      <formula>"Tidak dinilai"</formula>
    </cfRule>
  </conditionalFormatting>
  <conditionalFormatting sqref="D13">
    <cfRule type="cellIs" dxfId="35" priority="17" operator="equal">
      <formula>"Tidak dinilai"</formula>
    </cfRule>
  </conditionalFormatting>
  <conditionalFormatting sqref="A1">
    <cfRule type="cellIs" dxfId="34" priority="15" operator="equal">
      <formula>"Tidak dinilai"</formula>
    </cfRule>
  </conditionalFormatting>
  <conditionalFormatting sqref="N2">
    <cfRule type="cellIs" dxfId="33" priority="14" operator="equal">
      <formula>"Tidak dinilai"</formula>
    </cfRule>
  </conditionalFormatting>
  <conditionalFormatting sqref="M2">
    <cfRule type="cellIs" dxfId="32" priority="13" operator="equal">
      <formula>"Tidak dinilai"</formula>
    </cfRule>
  </conditionalFormatting>
  <conditionalFormatting sqref="P2">
    <cfRule type="cellIs" dxfId="31" priority="12" operator="equal">
      <formula>"Tidak dinilai"</formula>
    </cfRule>
  </conditionalFormatting>
  <conditionalFormatting sqref="O2">
    <cfRule type="cellIs" dxfId="30" priority="11" operator="equal">
      <formula>"Tidak dinilai"</formula>
    </cfRule>
  </conditionalFormatting>
  <conditionalFormatting sqref="E2:F2">
    <cfRule type="cellIs" dxfId="29" priority="10" operator="equal">
      <formula>"Tidak dinilai"</formula>
    </cfRule>
  </conditionalFormatting>
  <conditionalFormatting sqref="I2:J2">
    <cfRule type="cellIs" dxfId="28" priority="9" operator="equal">
      <formula>"Tidak dinilai"</formula>
    </cfRule>
  </conditionalFormatting>
  <conditionalFormatting sqref="K11">
    <cfRule type="cellIs" dxfId="27" priority="8" operator="equal">
      <formula>"Tidak dinilai"</formula>
    </cfRule>
  </conditionalFormatting>
  <conditionalFormatting sqref="G12 K12 M12 O12 E12 I12">
    <cfRule type="cellIs" dxfId="26" priority="7" operator="equal">
      <formula>"Tidak dinilai"</formula>
    </cfRule>
  </conditionalFormatting>
  <conditionalFormatting sqref="D12">
    <cfRule type="cellIs" dxfId="25" priority="6" operator="equal">
      <formula>"Tidak dinilai"</formula>
    </cfRule>
  </conditionalFormatting>
  <conditionalFormatting sqref="D8">
    <cfRule type="cellIs" dxfId="24" priority="5" operator="equal">
      <formula>"Tidak dinilai"</formula>
    </cfRule>
  </conditionalFormatting>
  <conditionalFormatting sqref="D6:D7">
    <cfRule type="cellIs" dxfId="23" priority="4" operator="equal">
      <formula>"Tidak dinilai"</formula>
    </cfRule>
  </conditionalFormatting>
  <conditionalFormatting sqref="G9 I9 K9 M9">
    <cfRule type="cellIs" dxfId="22" priority="3" operator="equal">
      <formula>"Tidak dinilai"</formula>
    </cfRule>
  </conditionalFormatting>
  <conditionalFormatting sqref="D15">
    <cfRule type="cellIs" dxfId="21" priority="2" operator="equal">
      <formula>"Tidak dinilai"</formula>
    </cfRule>
  </conditionalFormatting>
  <conditionalFormatting sqref="G16 I16 K16 M16">
    <cfRule type="cellIs" dxfId="20" priority="1" operator="equal">
      <formula>"Tidak dinilai"</formula>
    </cfRule>
  </conditionalFormatting>
  <dataValidations count="1">
    <dataValidation type="list" allowBlank="1" showInputMessage="1" showErrorMessage="1" sqref="E3:E26 O3:O26 I3:I26 G3:G26 M3:M26 K3:K26">
      <formula1>"Diminta, Tidak Diminta"</formula1>
    </dataValidation>
  </dataValidation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7"/>
  <sheetViews>
    <sheetView tabSelected="1" zoomScale="85" zoomScaleNormal="85" workbookViewId="0">
      <pane xSplit="4" ySplit="4" topLeftCell="E5" activePane="bottomRight" state="frozen"/>
      <selection pane="topRight" activeCell="E1" sqref="E1"/>
      <selection pane="bottomLeft" activeCell="A3" sqref="A3"/>
      <selection pane="bottomRight"/>
    </sheetView>
  </sheetViews>
  <sheetFormatPr defaultColWidth="8.81640625" defaultRowHeight="15.5" x14ac:dyDescent="0.35"/>
  <cols>
    <col min="1" max="1" width="7.36328125" style="75" customWidth="1"/>
    <col min="2" max="2" width="17" style="76" customWidth="1"/>
    <col min="3" max="3" width="23.6328125" style="77" customWidth="1"/>
    <col min="4" max="4" width="20.1796875" style="58" customWidth="1"/>
    <col min="5" max="5" width="9.1796875" style="77" customWidth="1"/>
    <col min="6" max="6" width="55.54296875" style="77" customWidth="1"/>
    <col min="7" max="11" width="32.36328125" style="58" customWidth="1"/>
    <col min="12" max="16384" width="8.81640625" style="58"/>
  </cols>
  <sheetData>
    <row r="1" spans="1:11" x14ac:dyDescent="0.35">
      <c r="A1" s="132" t="s">
        <v>231</v>
      </c>
    </row>
    <row r="3" spans="1:11" ht="29.15" customHeight="1" x14ac:dyDescent="0.35">
      <c r="A3" s="97" t="s">
        <v>15</v>
      </c>
      <c r="B3" s="97" t="s">
        <v>2</v>
      </c>
      <c r="C3" s="98" t="s">
        <v>0</v>
      </c>
      <c r="D3" s="97" t="s">
        <v>20</v>
      </c>
      <c r="E3" s="98" t="s">
        <v>187</v>
      </c>
      <c r="F3" s="98"/>
      <c r="G3" s="95" t="s">
        <v>118</v>
      </c>
      <c r="H3" s="96"/>
      <c r="I3" s="96"/>
      <c r="J3" s="96"/>
      <c r="K3" s="96"/>
    </row>
    <row r="4" spans="1:11" x14ac:dyDescent="0.35">
      <c r="A4" s="97"/>
      <c r="B4" s="97"/>
      <c r="C4" s="98"/>
      <c r="D4" s="97"/>
      <c r="E4" s="59" t="s">
        <v>21</v>
      </c>
      <c r="F4" s="59" t="s">
        <v>1</v>
      </c>
      <c r="G4" s="60">
        <v>4</v>
      </c>
      <c r="H4" s="60">
        <v>3</v>
      </c>
      <c r="I4" s="60">
        <v>2</v>
      </c>
      <c r="J4" s="60">
        <v>1</v>
      </c>
      <c r="K4" s="60">
        <v>0</v>
      </c>
    </row>
    <row r="5" spans="1:11" ht="77.5" x14ac:dyDescent="0.35">
      <c r="A5" s="60">
        <v>1</v>
      </c>
      <c r="B5" s="102" t="s">
        <v>7</v>
      </c>
      <c r="C5" s="61" t="s">
        <v>136</v>
      </c>
      <c r="D5" s="62"/>
      <c r="E5" s="59" t="s">
        <v>16</v>
      </c>
      <c r="F5" s="61" t="s">
        <v>217</v>
      </c>
      <c r="G5" s="63" t="s">
        <v>196</v>
      </c>
      <c r="H5" s="63" t="s">
        <v>197</v>
      </c>
      <c r="I5" s="63" t="s">
        <v>198</v>
      </c>
      <c r="J5" s="63" t="s">
        <v>199</v>
      </c>
      <c r="K5" s="63" t="s">
        <v>146</v>
      </c>
    </row>
    <row r="6" spans="1:11" ht="108.5" x14ac:dyDescent="0.35">
      <c r="A6" s="59">
        <f>A5+1</f>
        <v>2</v>
      </c>
      <c r="B6" s="102"/>
      <c r="C6" s="61" t="s">
        <v>3</v>
      </c>
      <c r="D6" s="62"/>
      <c r="E6" s="59" t="s">
        <v>16</v>
      </c>
      <c r="F6" s="61" t="s">
        <v>200</v>
      </c>
      <c r="G6" s="64" t="s">
        <v>201</v>
      </c>
      <c r="H6" s="64" t="s">
        <v>202</v>
      </c>
      <c r="I6" s="64" t="s">
        <v>203</v>
      </c>
      <c r="J6" s="64" t="s">
        <v>204</v>
      </c>
      <c r="K6" s="64" t="s">
        <v>205</v>
      </c>
    </row>
    <row r="7" spans="1:11" ht="139.5" x14ac:dyDescent="0.35">
      <c r="A7" s="60">
        <f>A6+1</f>
        <v>3</v>
      </c>
      <c r="B7" s="102"/>
      <c r="C7" s="61" t="s">
        <v>5</v>
      </c>
      <c r="D7" s="62"/>
      <c r="E7" s="59" t="s">
        <v>16</v>
      </c>
      <c r="F7" s="61" t="s">
        <v>209</v>
      </c>
      <c r="G7" s="64" t="s">
        <v>208</v>
      </c>
      <c r="H7" s="64" t="s">
        <v>210</v>
      </c>
      <c r="I7" s="64" t="s">
        <v>211</v>
      </c>
      <c r="J7" s="64" t="s">
        <v>206</v>
      </c>
      <c r="K7" s="64" t="s">
        <v>207</v>
      </c>
    </row>
    <row r="8" spans="1:11" ht="108.5" x14ac:dyDescent="0.35">
      <c r="A8" s="60">
        <f t="shared" ref="A8:A19" si="0">A7+1</f>
        <v>4</v>
      </c>
      <c r="B8" s="102"/>
      <c r="C8" s="61" t="s">
        <v>137</v>
      </c>
      <c r="D8" s="65"/>
      <c r="E8" s="59" t="s">
        <v>16</v>
      </c>
      <c r="F8" s="66" t="s">
        <v>154</v>
      </c>
      <c r="G8" s="64" t="s">
        <v>28</v>
      </c>
      <c r="H8" s="64" t="s">
        <v>34</v>
      </c>
      <c r="I8" s="64" t="s">
        <v>35</v>
      </c>
      <c r="J8" s="64" t="s">
        <v>36</v>
      </c>
      <c r="K8" s="64" t="s">
        <v>155</v>
      </c>
    </row>
    <row r="9" spans="1:11" ht="103.5" customHeight="1" x14ac:dyDescent="0.35">
      <c r="A9" s="60">
        <f t="shared" si="0"/>
        <v>5</v>
      </c>
      <c r="B9" s="102"/>
      <c r="C9" s="61" t="s">
        <v>138</v>
      </c>
      <c r="D9" s="62"/>
      <c r="E9" s="59" t="s">
        <v>16</v>
      </c>
      <c r="F9" s="61" t="s">
        <v>156</v>
      </c>
      <c r="G9" s="66" t="s">
        <v>157</v>
      </c>
      <c r="H9" s="66" t="s">
        <v>158</v>
      </c>
      <c r="I9" s="66" t="s">
        <v>159</v>
      </c>
      <c r="J9" s="66" t="s">
        <v>160</v>
      </c>
      <c r="K9" s="66" t="s">
        <v>161</v>
      </c>
    </row>
    <row r="10" spans="1:11" ht="279" x14ac:dyDescent="0.35">
      <c r="A10" s="60">
        <f t="shared" si="0"/>
        <v>6</v>
      </c>
      <c r="B10" s="102"/>
      <c r="C10" s="61" t="s">
        <v>139</v>
      </c>
      <c r="D10" s="62"/>
      <c r="E10" s="59" t="s">
        <v>16</v>
      </c>
      <c r="F10" s="66" t="s">
        <v>177</v>
      </c>
      <c r="G10" s="66" t="s">
        <v>162</v>
      </c>
      <c r="H10" s="66" t="s">
        <v>163</v>
      </c>
      <c r="I10" s="65" t="s">
        <v>164</v>
      </c>
      <c r="J10" s="65" t="s">
        <v>165</v>
      </c>
      <c r="K10" s="65" t="s">
        <v>151</v>
      </c>
    </row>
    <row r="11" spans="1:11" ht="77.5" x14ac:dyDescent="0.35">
      <c r="A11" s="67">
        <f t="shared" si="0"/>
        <v>7</v>
      </c>
      <c r="B11" s="99" t="s">
        <v>188</v>
      </c>
      <c r="C11" s="93" t="s">
        <v>135</v>
      </c>
      <c r="D11" s="65" t="s">
        <v>175</v>
      </c>
      <c r="E11" s="59" t="s">
        <v>16</v>
      </c>
      <c r="F11" s="61" t="s">
        <v>167</v>
      </c>
      <c r="G11" s="68" t="s">
        <v>166</v>
      </c>
      <c r="H11" s="103" t="s">
        <v>169</v>
      </c>
      <c r="I11" s="104"/>
      <c r="J11" s="103" t="s">
        <v>170</v>
      </c>
      <c r="K11" s="104"/>
    </row>
    <row r="12" spans="1:11" ht="77.5" x14ac:dyDescent="0.35">
      <c r="A12" s="67">
        <f t="shared" si="0"/>
        <v>8</v>
      </c>
      <c r="B12" s="100"/>
      <c r="C12" s="94"/>
      <c r="D12" s="65" t="s">
        <v>176</v>
      </c>
      <c r="E12" s="59" t="s">
        <v>16</v>
      </c>
      <c r="F12" s="61" t="s">
        <v>168</v>
      </c>
      <c r="G12" s="68" t="s">
        <v>166</v>
      </c>
      <c r="H12" s="103" t="s">
        <v>169</v>
      </c>
      <c r="I12" s="104"/>
      <c r="J12" s="103" t="s">
        <v>170</v>
      </c>
      <c r="K12" s="104"/>
    </row>
    <row r="13" spans="1:11" ht="217" x14ac:dyDescent="0.35">
      <c r="A13" s="67">
        <f t="shared" si="0"/>
        <v>9</v>
      </c>
      <c r="B13" s="100"/>
      <c r="C13" s="93" t="s">
        <v>218</v>
      </c>
      <c r="D13" s="65" t="s">
        <v>171</v>
      </c>
      <c r="E13" s="59" t="s">
        <v>16</v>
      </c>
      <c r="F13" s="61" t="s">
        <v>172</v>
      </c>
      <c r="G13" s="103" t="s">
        <v>173</v>
      </c>
      <c r="H13" s="105"/>
      <c r="I13" s="105"/>
      <c r="J13" s="105"/>
      <c r="K13" s="104"/>
    </row>
    <row r="14" spans="1:11" ht="77.5" x14ac:dyDescent="0.35">
      <c r="A14" s="67">
        <f t="shared" si="0"/>
        <v>10</v>
      </c>
      <c r="B14" s="100"/>
      <c r="C14" s="94"/>
      <c r="D14" s="65" t="s">
        <v>189</v>
      </c>
      <c r="E14" s="59" t="s">
        <v>16</v>
      </c>
      <c r="F14" s="61" t="s">
        <v>147</v>
      </c>
      <c r="G14" s="69" t="s">
        <v>174</v>
      </c>
      <c r="H14" s="70" t="s">
        <v>148</v>
      </c>
      <c r="I14" s="70" t="s">
        <v>149</v>
      </c>
      <c r="J14" s="70" t="s">
        <v>150</v>
      </c>
      <c r="K14" s="70" t="s">
        <v>146</v>
      </c>
    </row>
    <row r="15" spans="1:11" ht="108.5" x14ac:dyDescent="0.35">
      <c r="A15" s="67">
        <f t="shared" si="0"/>
        <v>11</v>
      </c>
      <c r="B15" s="101"/>
      <c r="C15" s="61" t="s">
        <v>140</v>
      </c>
      <c r="D15" s="62"/>
      <c r="E15" s="59" t="s">
        <v>16</v>
      </c>
      <c r="F15" s="66" t="s">
        <v>52</v>
      </c>
      <c r="G15" s="66" t="s">
        <v>68</v>
      </c>
      <c r="H15" s="66" t="s">
        <v>69</v>
      </c>
      <c r="I15" s="66" t="s">
        <v>70</v>
      </c>
      <c r="J15" s="66" t="s">
        <v>54</v>
      </c>
      <c r="K15" s="66" t="s">
        <v>53</v>
      </c>
    </row>
    <row r="16" spans="1:11" ht="139.5" x14ac:dyDescent="0.35">
      <c r="A16" s="67">
        <f t="shared" si="0"/>
        <v>12</v>
      </c>
      <c r="B16" s="102" t="s">
        <v>144</v>
      </c>
      <c r="C16" s="115" t="s">
        <v>10</v>
      </c>
      <c r="D16" s="66" t="s">
        <v>12</v>
      </c>
      <c r="E16" s="59" t="s">
        <v>16</v>
      </c>
      <c r="F16" s="66" t="s">
        <v>55</v>
      </c>
      <c r="G16" s="65" t="s">
        <v>61</v>
      </c>
      <c r="H16" s="65" t="s">
        <v>60</v>
      </c>
      <c r="I16" s="65" t="s">
        <v>59</v>
      </c>
      <c r="J16" s="65" t="s">
        <v>58</v>
      </c>
      <c r="K16" s="65" t="s">
        <v>219</v>
      </c>
    </row>
    <row r="17" spans="1:11" ht="77.5" x14ac:dyDescent="0.35">
      <c r="A17" s="60">
        <f t="shared" si="0"/>
        <v>13</v>
      </c>
      <c r="B17" s="102"/>
      <c r="C17" s="115"/>
      <c r="D17" s="66" t="s">
        <v>220</v>
      </c>
      <c r="E17" s="59" t="s">
        <v>16</v>
      </c>
      <c r="F17" s="66" t="s">
        <v>221</v>
      </c>
      <c r="G17" s="70" t="s">
        <v>29</v>
      </c>
      <c r="H17" s="70" t="s">
        <v>30</v>
      </c>
      <c r="I17" s="70" t="s">
        <v>31</v>
      </c>
      <c r="J17" s="70" t="s">
        <v>32</v>
      </c>
      <c r="K17" s="70" t="s">
        <v>222</v>
      </c>
    </row>
    <row r="18" spans="1:11" ht="124" x14ac:dyDescent="0.35">
      <c r="A18" s="60">
        <f t="shared" si="0"/>
        <v>14</v>
      </c>
      <c r="B18" s="102"/>
      <c r="C18" s="71" t="s">
        <v>142</v>
      </c>
      <c r="D18" s="66" t="s">
        <v>119</v>
      </c>
      <c r="E18" s="59" t="s">
        <v>16</v>
      </c>
      <c r="F18" s="66" t="s">
        <v>223</v>
      </c>
      <c r="G18" s="66" t="s">
        <v>63</v>
      </c>
      <c r="H18" s="66" t="s">
        <v>64</v>
      </c>
      <c r="I18" s="66" t="s">
        <v>65</v>
      </c>
      <c r="J18" s="66" t="s">
        <v>66</v>
      </c>
      <c r="K18" s="66" t="s">
        <v>67</v>
      </c>
    </row>
    <row r="19" spans="1:11" ht="31" x14ac:dyDescent="0.35">
      <c r="A19" s="106">
        <f t="shared" si="0"/>
        <v>15</v>
      </c>
      <c r="B19" s="102"/>
      <c r="C19" s="93" t="s">
        <v>143</v>
      </c>
      <c r="D19" s="109" t="s">
        <v>230</v>
      </c>
      <c r="E19" s="112" t="s">
        <v>16</v>
      </c>
      <c r="F19" s="66" t="s">
        <v>112</v>
      </c>
      <c r="G19" s="78"/>
      <c r="H19" s="79"/>
      <c r="I19" s="79"/>
      <c r="J19" s="79"/>
      <c r="K19" s="80"/>
    </row>
    <row r="20" spans="1:11" ht="37" customHeight="1" x14ac:dyDescent="0.35">
      <c r="A20" s="107"/>
      <c r="B20" s="102"/>
      <c r="C20" s="116"/>
      <c r="D20" s="110"/>
      <c r="E20" s="113"/>
      <c r="F20" s="66" t="s">
        <v>37</v>
      </c>
      <c r="G20" s="66" t="s">
        <v>228</v>
      </c>
      <c r="H20" s="66" t="s">
        <v>229</v>
      </c>
      <c r="I20" s="66" t="s">
        <v>38</v>
      </c>
      <c r="J20" s="66" t="s">
        <v>39</v>
      </c>
      <c r="K20" s="66" t="s">
        <v>33</v>
      </c>
    </row>
    <row r="21" spans="1:11" ht="31" x14ac:dyDescent="0.35">
      <c r="A21" s="107"/>
      <c r="B21" s="102"/>
      <c r="C21" s="116"/>
      <c r="D21" s="110"/>
      <c r="E21" s="113"/>
      <c r="F21" s="66" t="s">
        <v>212</v>
      </c>
      <c r="G21" s="66" t="s">
        <v>213</v>
      </c>
      <c r="H21" s="66" t="s">
        <v>214</v>
      </c>
      <c r="I21" s="66" t="s">
        <v>215</v>
      </c>
      <c r="J21" s="66" t="s">
        <v>216</v>
      </c>
      <c r="K21" s="66" t="s">
        <v>33</v>
      </c>
    </row>
    <row r="22" spans="1:11" ht="31" x14ac:dyDescent="0.35">
      <c r="A22" s="107"/>
      <c r="B22" s="102"/>
      <c r="C22" s="116"/>
      <c r="D22" s="110"/>
      <c r="E22" s="113"/>
      <c r="F22" s="66" t="s">
        <v>224</v>
      </c>
      <c r="G22" s="66" t="s">
        <v>40</v>
      </c>
      <c r="H22" s="66" t="s">
        <v>41</v>
      </c>
      <c r="I22" s="66" t="s">
        <v>42</v>
      </c>
      <c r="J22" s="66" t="s">
        <v>43</v>
      </c>
      <c r="K22" s="66" t="s">
        <v>33</v>
      </c>
    </row>
    <row r="23" spans="1:11" ht="31" x14ac:dyDescent="0.35">
      <c r="A23" s="107"/>
      <c r="B23" s="102"/>
      <c r="C23" s="116"/>
      <c r="D23" s="110"/>
      <c r="E23" s="113"/>
      <c r="F23" s="66" t="s">
        <v>225</v>
      </c>
      <c r="G23" s="66" t="s">
        <v>44</v>
      </c>
      <c r="H23" s="66" t="s">
        <v>45</v>
      </c>
      <c r="I23" s="66" t="s">
        <v>46</v>
      </c>
      <c r="J23" s="66" t="s">
        <v>47</v>
      </c>
      <c r="K23" s="66" t="s">
        <v>33</v>
      </c>
    </row>
    <row r="24" spans="1:11" ht="46.5" x14ac:dyDescent="0.35">
      <c r="A24" s="108"/>
      <c r="B24" s="102"/>
      <c r="C24" s="116"/>
      <c r="D24" s="111"/>
      <c r="E24" s="114"/>
      <c r="F24" s="66" t="s">
        <v>226</v>
      </c>
      <c r="G24" s="66" t="s">
        <v>48</v>
      </c>
      <c r="H24" s="66" t="s">
        <v>49</v>
      </c>
      <c r="I24" s="66" t="s">
        <v>50</v>
      </c>
      <c r="J24" s="66" t="s">
        <v>51</v>
      </c>
      <c r="K24" s="66" t="s">
        <v>33</v>
      </c>
    </row>
    <row r="25" spans="1:11" ht="387.5" x14ac:dyDescent="0.35">
      <c r="A25" s="60">
        <f>A19+1</f>
        <v>16</v>
      </c>
      <c r="B25" s="102"/>
      <c r="C25" s="116"/>
      <c r="D25" s="66" t="s">
        <v>141</v>
      </c>
      <c r="E25" s="59" t="s">
        <v>16</v>
      </c>
      <c r="F25" s="61" t="s">
        <v>227</v>
      </c>
      <c r="G25" s="72" t="s">
        <v>190</v>
      </c>
      <c r="H25" s="72" t="s">
        <v>191</v>
      </c>
      <c r="I25" s="72" t="s">
        <v>192</v>
      </c>
      <c r="J25" s="72" t="s">
        <v>193</v>
      </c>
      <c r="K25" s="72" t="s">
        <v>146</v>
      </c>
    </row>
    <row r="26" spans="1:11" ht="77.5" x14ac:dyDescent="0.35">
      <c r="A26" s="60">
        <f>A25+1</f>
        <v>17</v>
      </c>
      <c r="B26" s="102"/>
      <c r="C26" s="116"/>
      <c r="D26" s="61" t="s">
        <v>145</v>
      </c>
      <c r="E26" s="59" t="s">
        <v>16</v>
      </c>
      <c r="F26" s="61" t="s">
        <v>179</v>
      </c>
      <c r="G26" s="73" t="s">
        <v>178</v>
      </c>
      <c r="H26" s="73" t="s">
        <v>180</v>
      </c>
      <c r="I26" s="73" t="s">
        <v>181</v>
      </c>
      <c r="J26" s="73" t="s">
        <v>182</v>
      </c>
      <c r="K26" s="74" t="s">
        <v>146</v>
      </c>
    </row>
    <row r="27" spans="1:11" ht="124" x14ac:dyDescent="0.35">
      <c r="A27" s="60">
        <f>A26+1</f>
        <v>18</v>
      </c>
      <c r="B27" s="102"/>
      <c r="C27" s="94"/>
      <c r="D27" s="66" t="s">
        <v>194</v>
      </c>
      <c r="E27" s="59" t="s">
        <v>16</v>
      </c>
      <c r="F27" s="61" t="s">
        <v>195</v>
      </c>
      <c r="G27" s="72" t="s">
        <v>183</v>
      </c>
      <c r="H27" s="72" t="s">
        <v>184</v>
      </c>
      <c r="I27" s="72" t="s">
        <v>185</v>
      </c>
      <c r="J27" s="72" t="s">
        <v>186</v>
      </c>
      <c r="K27" s="74" t="s">
        <v>146</v>
      </c>
    </row>
  </sheetData>
  <mergeCells count="21">
    <mergeCell ref="A19:A24"/>
    <mergeCell ref="D19:D24"/>
    <mergeCell ref="E19:E24"/>
    <mergeCell ref="B16:B27"/>
    <mergeCell ref="C16:C17"/>
    <mergeCell ref="C19:C27"/>
    <mergeCell ref="C13:C14"/>
    <mergeCell ref="G3:K3"/>
    <mergeCell ref="A3:A4"/>
    <mergeCell ref="B3:B4"/>
    <mergeCell ref="C3:C4"/>
    <mergeCell ref="D3:D4"/>
    <mergeCell ref="E3:F3"/>
    <mergeCell ref="B11:B15"/>
    <mergeCell ref="B5:B10"/>
    <mergeCell ref="H12:I12"/>
    <mergeCell ref="J12:K12"/>
    <mergeCell ref="J11:K11"/>
    <mergeCell ref="H11:I11"/>
    <mergeCell ref="C11:C12"/>
    <mergeCell ref="G13:K13"/>
  </mergeCells>
  <conditionalFormatting sqref="E5:E7 D9 D8:E8 E16:E19 E9:E14 D11:D15 E25:E27">
    <cfRule type="cellIs" dxfId="19" priority="9" operator="equal">
      <formula>"Tidak dinilai"</formula>
    </cfRule>
  </conditionalFormatting>
  <conditionalFormatting sqref="A3">
    <cfRule type="cellIs" dxfId="18" priority="7" operator="equal">
      <formula>"Tidak dinilai"</formula>
    </cfRule>
  </conditionalFormatting>
  <conditionalFormatting sqref="E4:F4">
    <cfRule type="cellIs" dxfId="17" priority="6" operator="equal">
      <formula>"Tidak dinilai"</formula>
    </cfRule>
  </conditionalFormatting>
  <conditionalFormatting sqref="G4:K4">
    <cfRule type="cellIs" dxfId="16" priority="5" operator="equal">
      <formula>"Tidak dinilai"</formula>
    </cfRule>
  </conditionalFormatting>
  <conditionalFormatting sqref="B5 B3:D3">
    <cfRule type="cellIs" dxfId="15" priority="14" operator="equal">
      <formula>"Tidak dinilai"</formula>
    </cfRule>
  </conditionalFormatting>
  <conditionalFormatting sqref="D6">
    <cfRule type="cellIs" dxfId="14" priority="12" operator="equal">
      <formula>"Tidak dinilai"</formula>
    </cfRule>
  </conditionalFormatting>
  <conditionalFormatting sqref="D5">
    <cfRule type="cellIs" dxfId="13" priority="13" operator="equal">
      <formula>"Tidak dinilai"</formula>
    </cfRule>
  </conditionalFormatting>
  <conditionalFormatting sqref="D7">
    <cfRule type="cellIs" dxfId="12" priority="11" operator="equal">
      <formula>"Tidak dinilai"</formula>
    </cfRule>
  </conditionalFormatting>
  <conditionalFormatting sqref="D10">
    <cfRule type="cellIs" dxfId="11" priority="10" operator="equal">
      <formula>"Tidak dinilai"</formula>
    </cfRule>
  </conditionalFormatting>
  <conditionalFormatting sqref="E15">
    <cfRule type="cellIs" dxfId="10" priority="1" operator="equal">
      <formula>"Tidak dinilai"</formula>
    </cfRule>
  </conditionalFormatting>
  <dataValidations count="1">
    <dataValidation type="list" allowBlank="1" showInputMessage="1" showErrorMessage="1" sqref="E5:E19 E25:E27">
      <formula1>"Diminta, Tidak Diminta"</formula1>
    </dataValidation>
  </dataValidations>
  <pageMargins left="0.7" right="0.7" top="0.75" bottom="0.75" header="0.3" footer="0.3"/>
  <pageSetup orientation="portrait"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FF00"/>
  </sheetPr>
  <dimension ref="A2:M22"/>
  <sheetViews>
    <sheetView topLeftCell="A16" zoomScale="115" zoomScaleNormal="115" workbookViewId="0">
      <selection activeCell="M23" sqref="M23"/>
    </sheetView>
  </sheetViews>
  <sheetFormatPr defaultColWidth="8.81640625" defaultRowHeight="18" x14ac:dyDescent="0.35"/>
  <cols>
    <col min="1" max="1" width="9.453125" style="3" customWidth="1"/>
    <col min="2" max="2" width="22.453125" style="4" customWidth="1"/>
    <col min="3" max="3" width="39.453125" style="2" customWidth="1"/>
    <col min="4" max="4" width="47.453125" style="2" customWidth="1"/>
    <col min="5" max="5" width="6.1796875" style="1" customWidth="1"/>
    <col min="6" max="6" width="8.08984375" style="1" customWidth="1"/>
    <col min="7" max="7" width="6.1796875" style="29" customWidth="1"/>
    <col min="8" max="8" width="7.81640625" style="29" customWidth="1"/>
    <col min="9" max="9" width="6.1796875" style="1" customWidth="1"/>
    <col min="10" max="10" width="7.1796875" style="1" bestFit="1" customWidth="1"/>
    <col min="11" max="11" width="9" style="1" customWidth="1"/>
    <col min="12" max="13" width="11.90625" style="1" customWidth="1"/>
    <col min="14" max="16384" width="8.81640625" style="1"/>
  </cols>
  <sheetData>
    <row r="2" spans="1:13" ht="29.15" customHeight="1" x14ac:dyDescent="0.35">
      <c r="A2" s="118" t="s">
        <v>15</v>
      </c>
      <c r="B2" s="118" t="s">
        <v>2</v>
      </c>
      <c r="C2" s="131" t="s">
        <v>0</v>
      </c>
      <c r="D2" s="131" t="s">
        <v>20</v>
      </c>
      <c r="E2" s="118" t="s">
        <v>22</v>
      </c>
      <c r="F2" s="118"/>
      <c r="G2" s="118" t="s">
        <v>23</v>
      </c>
      <c r="H2" s="118"/>
      <c r="I2" s="118" t="s">
        <v>24</v>
      </c>
      <c r="J2" s="118"/>
      <c r="K2" s="118" t="s">
        <v>25</v>
      </c>
      <c r="L2" s="118" t="s">
        <v>152</v>
      </c>
      <c r="M2" s="119" t="s">
        <v>153</v>
      </c>
    </row>
    <row r="3" spans="1:13" s="2" customFormat="1" ht="15.75" customHeight="1" x14ac:dyDescent="0.35">
      <c r="A3" s="118"/>
      <c r="B3" s="118"/>
      <c r="C3" s="131"/>
      <c r="D3" s="131"/>
      <c r="E3" s="118"/>
      <c r="F3" s="118"/>
      <c r="G3" s="118"/>
      <c r="H3" s="118"/>
      <c r="I3" s="118"/>
      <c r="J3" s="118"/>
      <c r="K3" s="118"/>
      <c r="L3" s="118"/>
      <c r="M3" s="119"/>
    </row>
    <row r="4" spans="1:13" ht="18.75" customHeight="1" x14ac:dyDescent="0.35">
      <c r="A4" s="23">
        <v>1</v>
      </c>
      <c r="B4" s="122" t="str">
        <f>'Matriks Penilaian'!B5</f>
        <v>1.  Kurikulum</v>
      </c>
      <c r="C4" s="24" t="str">
        <f>'Matriks Penilaian'!C5</f>
        <v>1.1  Keunggulan Program Studi.</v>
      </c>
      <c r="D4" s="30"/>
      <c r="E4" s="123">
        <v>4</v>
      </c>
      <c r="F4" s="124">
        <f>E4/$E$22</f>
        <v>0.33333333333333331</v>
      </c>
      <c r="G4" s="43">
        <v>4</v>
      </c>
      <c r="H4" s="51">
        <f t="shared" ref="H4:H9" si="0">G4/(SUM($G$4:$G$9))</f>
        <v>0.18181818181818182</v>
      </c>
      <c r="I4" s="52"/>
      <c r="J4" s="51"/>
      <c r="K4" s="48">
        <f>$F$4*H4*100</f>
        <v>6.0606060606060606</v>
      </c>
      <c r="L4" s="44">
        <v>2</v>
      </c>
      <c r="M4" s="46">
        <f>K4*L4</f>
        <v>12.121212121212121</v>
      </c>
    </row>
    <row r="5" spans="1:13" ht="18.75" customHeight="1" x14ac:dyDescent="0.35">
      <c r="A5" s="23">
        <f>A4+1</f>
        <v>2</v>
      </c>
      <c r="B5" s="122"/>
      <c r="C5" s="24" t="str">
        <f>'Matriks Penilaian'!C6</f>
        <v>1.2  Profil Lulusan Program Studi.</v>
      </c>
      <c r="D5" s="30"/>
      <c r="E5" s="123"/>
      <c r="F5" s="124"/>
      <c r="G5" s="43">
        <v>3</v>
      </c>
      <c r="H5" s="51">
        <f t="shared" si="0"/>
        <v>0.13636363636363635</v>
      </c>
      <c r="I5" s="52"/>
      <c r="J5" s="51"/>
      <c r="K5" s="48">
        <f t="shared" ref="K5:K9" si="1">$F$4*H5*100</f>
        <v>4.545454545454545</v>
      </c>
      <c r="L5" s="44">
        <v>2</v>
      </c>
      <c r="M5" s="46">
        <f t="shared" ref="M5:M21" si="2">K5*L5</f>
        <v>9.0909090909090899</v>
      </c>
    </row>
    <row r="6" spans="1:13" ht="18.75" customHeight="1" x14ac:dyDescent="0.35">
      <c r="A6" s="23">
        <f t="shared" ref="A6:A9" si="3">A5+1</f>
        <v>3</v>
      </c>
      <c r="B6" s="122"/>
      <c r="C6" s="57" t="str">
        <f>'Matriks Penilaian'!C7</f>
        <v>1.3  Capaian Pembelajaran</v>
      </c>
      <c r="D6" s="30"/>
      <c r="E6" s="123"/>
      <c r="F6" s="124"/>
      <c r="G6" s="43">
        <v>3</v>
      </c>
      <c r="H6" s="51">
        <f t="shared" si="0"/>
        <v>0.13636363636363635</v>
      </c>
      <c r="I6" s="52"/>
      <c r="J6" s="51"/>
      <c r="K6" s="48">
        <f t="shared" si="1"/>
        <v>4.545454545454545</v>
      </c>
      <c r="L6" s="44">
        <v>2</v>
      </c>
      <c r="M6" s="46">
        <f t="shared" si="2"/>
        <v>9.0909090909090899</v>
      </c>
    </row>
    <row r="7" spans="1:13" ht="20.25" customHeight="1" x14ac:dyDescent="0.35">
      <c r="A7" s="23">
        <f t="shared" si="3"/>
        <v>4</v>
      </c>
      <c r="B7" s="122"/>
      <c r="C7" s="30" t="str">
        <f>'Matriks Penilaian'!C8</f>
        <v xml:space="preserve">1.4  Struktur Kurikulum </v>
      </c>
      <c r="D7" s="30"/>
      <c r="E7" s="123"/>
      <c r="F7" s="124"/>
      <c r="G7" s="43">
        <v>5</v>
      </c>
      <c r="H7" s="51">
        <f t="shared" si="0"/>
        <v>0.22727272727272727</v>
      </c>
      <c r="I7" s="52"/>
      <c r="J7" s="51"/>
      <c r="K7" s="48">
        <f t="shared" si="1"/>
        <v>7.5757575757575744</v>
      </c>
      <c r="L7" s="44">
        <v>2</v>
      </c>
      <c r="M7" s="46">
        <f t="shared" si="2"/>
        <v>15.151515151515149</v>
      </c>
    </row>
    <row r="8" spans="1:13" ht="15.5" x14ac:dyDescent="0.35">
      <c r="A8" s="23">
        <f t="shared" si="3"/>
        <v>5</v>
      </c>
      <c r="B8" s="122"/>
      <c r="C8" s="24" t="str">
        <f>'Matriks Penilaian'!C9</f>
        <v>1.5  Substansi Praktikum/Praktik</v>
      </c>
      <c r="D8" s="30"/>
      <c r="E8" s="123"/>
      <c r="F8" s="124"/>
      <c r="G8" s="43">
        <v>4</v>
      </c>
      <c r="H8" s="51">
        <f t="shared" si="0"/>
        <v>0.18181818181818182</v>
      </c>
      <c r="I8" s="52"/>
      <c r="J8" s="51"/>
      <c r="K8" s="48">
        <f t="shared" si="1"/>
        <v>6.0606060606060606</v>
      </c>
      <c r="L8" s="44">
        <v>2</v>
      </c>
      <c r="M8" s="46">
        <f t="shared" si="2"/>
        <v>12.121212121212121</v>
      </c>
    </row>
    <row r="9" spans="1:13" ht="18.75" customHeight="1" x14ac:dyDescent="0.35">
      <c r="A9" s="23">
        <f t="shared" si="3"/>
        <v>6</v>
      </c>
      <c r="B9" s="122"/>
      <c r="C9" s="57" t="str">
        <f>'Matriks Penilaian'!C10</f>
        <v>1.6  Rencana Pembelajaran Semester (RPS)</v>
      </c>
      <c r="D9" s="30"/>
      <c r="E9" s="123"/>
      <c r="F9" s="124"/>
      <c r="G9" s="43">
        <v>3</v>
      </c>
      <c r="H9" s="51">
        <f t="shared" si="0"/>
        <v>0.13636363636363635</v>
      </c>
      <c r="I9" s="52"/>
      <c r="J9" s="51"/>
      <c r="K9" s="48">
        <f t="shared" si="1"/>
        <v>4.545454545454545</v>
      </c>
      <c r="L9" s="44">
        <v>2</v>
      </c>
      <c r="M9" s="46">
        <f t="shared" si="2"/>
        <v>9.0909090909090899</v>
      </c>
    </row>
    <row r="10" spans="1:13" ht="31" x14ac:dyDescent="0.35">
      <c r="A10" s="25">
        <f>A9+1</f>
        <v>7</v>
      </c>
      <c r="B10" s="125" t="str">
        <f>'Matriks Penilaian'!B11</f>
        <v>2.  Sumber Daya Manusia (Dosen tetap, Pembimbing/ Tutor/ Preseptor, dan Tenaga kependidikan)</v>
      </c>
      <c r="C10" s="129" t="str">
        <f>'Matriks Penilaian'!C11</f>
        <v>2.1  Dosen tetap pada program studi yang diusulkan</v>
      </c>
      <c r="D10" s="37" t="str">
        <f>'Matriks Penilaian'!D11</f>
        <v>2.1.A Jumlah dosen tetap (NDT) yang memenuhi persyaratan pada saat TS (Tahap Akademik)</v>
      </c>
      <c r="E10" s="123">
        <v>5</v>
      </c>
      <c r="F10" s="120">
        <f>E10/$E$22</f>
        <v>0.41666666666666669</v>
      </c>
      <c r="G10" s="117">
        <v>4</v>
      </c>
      <c r="H10" s="120">
        <f>G10/SUM($G$10:$G$14)</f>
        <v>0.4</v>
      </c>
      <c r="I10" s="56">
        <v>4</v>
      </c>
      <c r="J10" s="54">
        <f>I10/SUM($I$10:$I$11)</f>
        <v>0.5</v>
      </c>
      <c r="K10" s="49">
        <f>$F$10*$H$10*J10*100</f>
        <v>8.3333333333333339</v>
      </c>
      <c r="L10" s="44">
        <v>2</v>
      </c>
      <c r="M10" s="46">
        <f t="shared" si="2"/>
        <v>16.666666666666668</v>
      </c>
    </row>
    <row r="11" spans="1:13" ht="31" x14ac:dyDescent="0.35">
      <c r="A11" s="25">
        <f>A10+1</f>
        <v>8</v>
      </c>
      <c r="B11" s="125"/>
      <c r="C11" s="130"/>
      <c r="D11" s="37" t="str">
        <f>'Matriks Penilaian'!D12</f>
        <v>2.1.B Jumlah dosen tetap (NDT) yang memenuhi persyaratan pada saat TS (Tahap Profesi)</v>
      </c>
      <c r="E11" s="123"/>
      <c r="F11" s="120"/>
      <c r="G11" s="117"/>
      <c r="H11" s="120"/>
      <c r="I11" s="56">
        <v>4</v>
      </c>
      <c r="J11" s="54">
        <f>I11/SUM($I$10:$I$11)</f>
        <v>0.5</v>
      </c>
      <c r="K11" s="49">
        <f>$F$10*$H$10*J11*100</f>
        <v>8.3333333333333339</v>
      </c>
      <c r="L11" s="44"/>
      <c r="M11" s="46"/>
    </row>
    <row r="12" spans="1:13" ht="15.5" x14ac:dyDescent="0.35">
      <c r="A12" s="25">
        <f>A11+1</f>
        <v>9</v>
      </c>
      <c r="B12" s="125"/>
      <c r="C12" s="127" t="str">
        <f>'Matriks Penilaian'!C13</f>
        <v>2.2 Kualifikasi tenaga pembimbing klinik/preseptor (pendidik klinik/ clinical educator)</v>
      </c>
      <c r="D12" s="37" t="str">
        <f>'Matriks Penilaian'!D13</f>
        <v>2.2.1 Kualifikasi pendidikan pembimbing praktik profesi</v>
      </c>
      <c r="E12" s="123"/>
      <c r="F12" s="120"/>
      <c r="G12" s="117">
        <v>4</v>
      </c>
      <c r="H12" s="120">
        <f>G12/SUM($G$10:$G$14)</f>
        <v>0.4</v>
      </c>
      <c r="I12" s="56">
        <v>5</v>
      </c>
      <c r="J12" s="54">
        <f>I12/SUM($I$12:$I$13)</f>
        <v>0.625</v>
      </c>
      <c r="K12" s="49">
        <f>$F$10*$H$12*J12*100</f>
        <v>10.416666666666668</v>
      </c>
      <c r="L12" s="44">
        <v>2</v>
      </c>
      <c r="M12" s="46">
        <f t="shared" si="2"/>
        <v>20.833333333333336</v>
      </c>
    </row>
    <row r="13" spans="1:13" ht="31" customHeight="1" x14ac:dyDescent="0.35">
      <c r="A13" s="25">
        <f t="shared" ref="A13:A14" si="4">A12+1</f>
        <v>10</v>
      </c>
      <c r="B13" s="125"/>
      <c r="C13" s="127"/>
      <c r="D13" s="37" t="str">
        <f>'Matriks Penilaian'!D14</f>
        <v>2.2.2 Rasio Instruktur/ Tenaga Pembimbing/ Tutor/ Preseptor dengan rencana mahasiswa</v>
      </c>
      <c r="E13" s="123"/>
      <c r="F13" s="120"/>
      <c r="G13" s="117"/>
      <c r="H13" s="120">
        <f>G13/SUM($G$10:$G$14)</f>
        <v>0</v>
      </c>
      <c r="I13" s="56">
        <v>3</v>
      </c>
      <c r="J13" s="54">
        <f>I13/SUM($I$12:$I$13)</f>
        <v>0.375</v>
      </c>
      <c r="K13" s="49">
        <f>$F$10*$H$12*J13*100</f>
        <v>6.25</v>
      </c>
      <c r="L13" s="44">
        <v>2</v>
      </c>
      <c r="M13" s="46">
        <f t="shared" si="2"/>
        <v>12.5</v>
      </c>
    </row>
    <row r="14" spans="1:13" ht="45" customHeight="1" x14ac:dyDescent="0.35">
      <c r="A14" s="25">
        <f t="shared" si="4"/>
        <v>11</v>
      </c>
      <c r="B14" s="125"/>
      <c r="C14" s="26" t="str">
        <f>'Matriks Penilaian'!C15</f>
        <v>2.3 Tenaga kependidikan</v>
      </c>
      <c r="D14" s="37"/>
      <c r="E14" s="123"/>
      <c r="F14" s="120"/>
      <c r="G14" s="43">
        <v>2</v>
      </c>
      <c r="H14" s="54">
        <f>G14/SUM($G$10:$G$14)</f>
        <v>0.2</v>
      </c>
      <c r="I14" s="53"/>
      <c r="J14" s="54"/>
      <c r="K14" s="49">
        <f>$F$10*H14*100</f>
        <v>8.3333333333333339</v>
      </c>
      <c r="L14" s="44">
        <v>2</v>
      </c>
      <c r="M14" s="46">
        <f t="shared" si="2"/>
        <v>16.666666666666668</v>
      </c>
    </row>
    <row r="15" spans="1:13" ht="35.5" customHeight="1" x14ac:dyDescent="0.35">
      <c r="A15" s="27">
        <f>A14+1</f>
        <v>12</v>
      </c>
      <c r="B15" s="128" t="str">
        <f>'Matriks Penilaian'!B16</f>
        <v>3.  Unit Pengelola Program Studi dan Ketersedian Sarana Prasarana serta Wahana Praktik</v>
      </c>
      <c r="C15" s="126" t="str">
        <f>'Matriks Penilaian'!C16</f>
        <v xml:space="preserve">3.1  Organisasi dan Tata Kerja Unit Pengelola Program Studi.     </v>
      </c>
      <c r="D15" s="28" t="str">
        <f>'Matriks Penilaian'!D16</f>
        <v>3.1.1  Rancangan Organisasi dan Tata Kerja Unit Pengelola Program Studi</v>
      </c>
      <c r="E15" s="123">
        <v>3</v>
      </c>
      <c r="F15" s="121">
        <f>E15/$E$22</f>
        <v>0.25</v>
      </c>
      <c r="G15" s="117">
        <v>3</v>
      </c>
      <c r="H15" s="121">
        <f>G15/SUM($G$15:$G$21)</f>
        <v>0.25</v>
      </c>
      <c r="I15" s="35">
        <v>3</v>
      </c>
      <c r="J15" s="55">
        <f>I15/SUM($I$15:$I$16)</f>
        <v>0.375</v>
      </c>
      <c r="K15" s="50">
        <f>$F$15*$H$15*J15*100</f>
        <v>2.34375</v>
      </c>
      <c r="L15" s="44">
        <v>2</v>
      </c>
      <c r="M15" s="46">
        <f t="shared" si="2"/>
        <v>4.6875</v>
      </c>
    </row>
    <row r="16" spans="1:13" ht="31" x14ac:dyDescent="0.35">
      <c r="A16" s="27">
        <f t="shared" ref="A16:A21" si="5">A15+1</f>
        <v>13</v>
      </c>
      <c r="B16" s="128"/>
      <c r="C16" s="126"/>
      <c r="D16" s="28" t="str">
        <f>'Matriks Penilaian'!D17</f>
        <v>3.1.2  Rencana Perwujudan Good Governance dan Lima Pilar Tata Pamong</v>
      </c>
      <c r="E16" s="123"/>
      <c r="F16" s="121"/>
      <c r="G16" s="117"/>
      <c r="H16" s="121"/>
      <c r="I16" s="35">
        <v>5</v>
      </c>
      <c r="J16" s="55">
        <f>I16/SUM($I$15:$I$16)</f>
        <v>0.625</v>
      </c>
      <c r="K16" s="50">
        <f>$F$15*$H$15*J16*100</f>
        <v>3.90625</v>
      </c>
      <c r="L16" s="44">
        <v>2</v>
      </c>
      <c r="M16" s="46">
        <f t="shared" si="2"/>
        <v>7.8125</v>
      </c>
    </row>
    <row r="17" spans="1:13" ht="18.75" customHeight="1" x14ac:dyDescent="0.35">
      <c r="A17" s="27">
        <f t="shared" si="5"/>
        <v>14</v>
      </c>
      <c r="B17" s="128"/>
      <c r="C17" s="36" t="str">
        <f>'Matriks Penilaian'!C18</f>
        <v>3.2  Sistem Penjaminan Mutu Internal</v>
      </c>
      <c r="D17" s="28"/>
      <c r="E17" s="123"/>
      <c r="F17" s="121"/>
      <c r="G17" s="43">
        <v>4</v>
      </c>
      <c r="H17" s="55">
        <f>G17/SUM($G$15:$G$21)</f>
        <v>0.33333333333333331</v>
      </c>
      <c r="I17" s="50"/>
      <c r="J17" s="55"/>
      <c r="K17" s="50">
        <f>$F$15*$H$17*100</f>
        <v>8.3333333333333321</v>
      </c>
      <c r="L17" s="44">
        <v>2</v>
      </c>
      <c r="M17" s="46">
        <f t="shared" si="2"/>
        <v>16.666666666666664</v>
      </c>
    </row>
    <row r="18" spans="1:13" ht="124" x14ac:dyDescent="0.35">
      <c r="A18" s="27">
        <f t="shared" si="5"/>
        <v>15</v>
      </c>
      <c r="B18" s="128"/>
      <c r="C18" s="126" t="str">
        <f>'Matriks Penilaian'!C19</f>
        <v>3.3  Sarana, Prasarana, dan Wahana Praktik</v>
      </c>
      <c r="D18" s="28" t="str">
        <f>'Matriks Penilaian'!D19</f>
        <v>3.3.1  Ruang kuliah, ruang kerja dosen, kantor dan perpustakaan.
Catatan:
A. Jika luas ruang kuliah &gt; 1 m2 per mahasiswa dan berstatus milik sendiri.
B. Jika luas ruang diskusi &gt; 12 m2 dan berstatus milik sendiri.</v>
      </c>
      <c r="E18" s="123"/>
      <c r="F18" s="121"/>
      <c r="G18" s="117">
        <v>5</v>
      </c>
      <c r="H18" s="121">
        <f>G18/SUM($G$15:$G$21)</f>
        <v>0.41666666666666669</v>
      </c>
      <c r="I18" s="35">
        <v>2</v>
      </c>
      <c r="J18" s="55">
        <f>I18/SUM($I$18:$I$21)</f>
        <v>0.15384615384615385</v>
      </c>
      <c r="K18" s="50">
        <f>$F$15*$H$18*J18*100</f>
        <v>1.6025641025641029</v>
      </c>
      <c r="L18" s="44">
        <v>2</v>
      </c>
      <c r="M18" s="46">
        <f t="shared" si="2"/>
        <v>3.2051282051282057</v>
      </c>
    </row>
    <row r="19" spans="1:13" ht="18.75" customHeight="1" x14ac:dyDescent="0.35">
      <c r="A19" s="27">
        <f t="shared" si="5"/>
        <v>16</v>
      </c>
      <c r="B19" s="128"/>
      <c r="C19" s="126"/>
      <c r="D19" s="28" t="str">
        <f>'Matriks Penilaian'!D25</f>
        <v>3.3.2  Ruang pembelajaran khusus</v>
      </c>
      <c r="E19" s="123"/>
      <c r="F19" s="121"/>
      <c r="G19" s="117"/>
      <c r="H19" s="121"/>
      <c r="I19" s="35">
        <v>3</v>
      </c>
      <c r="J19" s="55">
        <f t="shared" ref="J19:J21" si="6">I19/SUM($I$18:$I$21)</f>
        <v>0.23076923076923078</v>
      </c>
      <c r="K19" s="50">
        <f t="shared" ref="K19:K21" si="7">$F$15*$H$18*J19*100</f>
        <v>2.4038461538461542</v>
      </c>
      <c r="L19" s="44">
        <v>2</v>
      </c>
      <c r="M19" s="46">
        <f t="shared" si="2"/>
        <v>4.8076923076923084</v>
      </c>
    </row>
    <row r="20" spans="1:13" ht="15.5" x14ac:dyDescent="0.35">
      <c r="A20" s="27">
        <f t="shared" si="5"/>
        <v>17</v>
      </c>
      <c r="B20" s="128"/>
      <c r="C20" s="126"/>
      <c r="D20" s="38" t="str">
        <f>'Matriks Penilaian'!D26</f>
        <v>3.3.3 Peralatan praktikum/praktik atau yang sejenisnya</v>
      </c>
      <c r="E20" s="123"/>
      <c r="F20" s="121"/>
      <c r="G20" s="117"/>
      <c r="H20" s="121"/>
      <c r="I20" s="35">
        <v>3</v>
      </c>
      <c r="J20" s="55">
        <f t="shared" si="6"/>
        <v>0.23076923076923078</v>
      </c>
      <c r="K20" s="50">
        <f t="shared" si="7"/>
        <v>2.4038461538461542</v>
      </c>
      <c r="L20" s="44">
        <v>2</v>
      </c>
      <c r="M20" s="46">
        <f t="shared" si="2"/>
        <v>4.8076923076923084</v>
      </c>
    </row>
    <row r="21" spans="1:13" ht="32.5" customHeight="1" x14ac:dyDescent="0.35">
      <c r="A21" s="27">
        <f t="shared" si="5"/>
        <v>18</v>
      </c>
      <c r="B21" s="128"/>
      <c r="C21" s="126"/>
      <c r="D21" s="38" t="str">
        <f>'Matriks Penilaian'!D27</f>
        <v>3.3.4 Ketersediaan wahana pembelajaran praktik profesi Bidan</v>
      </c>
      <c r="E21" s="123"/>
      <c r="F21" s="121"/>
      <c r="G21" s="117"/>
      <c r="H21" s="121"/>
      <c r="I21" s="35">
        <v>5</v>
      </c>
      <c r="J21" s="55">
        <f t="shared" si="6"/>
        <v>0.38461538461538464</v>
      </c>
      <c r="K21" s="50">
        <f t="shared" si="7"/>
        <v>4.0064102564102564</v>
      </c>
      <c r="L21" s="44">
        <v>2</v>
      </c>
      <c r="M21" s="46">
        <f t="shared" si="2"/>
        <v>8.0128205128205128</v>
      </c>
    </row>
    <row r="22" spans="1:13" ht="20" x14ac:dyDescent="0.35">
      <c r="E22" s="39">
        <f>SUM(E4:E21)</f>
        <v>12</v>
      </c>
      <c r="F22" s="40">
        <f>SUM(F4:F21)</f>
        <v>1</v>
      </c>
      <c r="G22" s="35"/>
      <c r="H22" s="41">
        <f>SUM(H4:H21)/3</f>
        <v>1</v>
      </c>
      <c r="I22" s="35"/>
      <c r="J22" s="41">
        <f>SUM(J4:J21)/4</f>
        <v>1</v>
      </c>
      <c r="K22" s="42">
        <f>SUM(K4:K21)</f>
        <v>100.00000000000001</v>
      </c>
      <c r="L22" s="45"/>
      <c r="M22" s="47">
        <f>SUM(M4:M21)</f>
        <v>183.33333333333337</v>
      </c>
    </row>
  </sheetData>
  <mergeCells count="31">
    <mergeCell ref="A2:A3"/>
    <mergeCell ref="B2:B3"/>
    <mergeCell ref="C2:C3"/>
    <mergeCell ref="D2:D3"/>
    <mergeCell ref="E2:F3"/>
    <mergeCell ref="B4:B9"/>
    <mergeCell ref="E4:E9"/>
    <mergeCell ref="F4:F9"/>
    <mergeCell ref="B10:B14"/>
    <mergeCell ref="C18:C21"/>
    <mergeCell ref="E10:E14"/>
    <mergeCell ref="F10:F14"/>
    <mergeCell ref="C12:C13"/>
    <mergeCell ref="B15:B21"/>
    <mergeCell ref="C15:C16"/>
    <mergeCell ref="E15:E21"/>
    <mergeCell ref="F15:F21"/>
    <mergeCell ref="C10:C11"/>
    <mergeCell ref="G12:G13"/>
    <mergeCell ref="G18:G21"/>
    <mergeCell ref="L2:L3"/>
    <mergeCell ref="M2:M3"/>
    <mergeCell ref="H12:H13"/>
    <mergeCell ref="H18:H21"/>
    <mergeCell ref="H15:H16"/>
    <mergeCell ref="G15:G16"/>
    <mergeCell ref="I2:J3"/>
    <mergeCell ref="K2:K3"/>
    <mergeCell ref="G2:H3"/>
    <mergeCell ref="G10:G11"/>
    <mergeCell ref="H10:H11"/>
  </mergeCells>
  <conditionalFormatting sqref="D4 D7:D8">
    <cfRule type="cellIs" dxfId="9" priority="11" operator="equal">
      <formula>"Tidak dinilai"</formula>
    </cfRule>
  </conditionalFormatting>
  <conditionalFormatting sqref="B4 B2:D2">
    <cfRule type="cellIs" dxfId="8" priority="12" operator="equal">
      <formula>"Tidak dinilai"</formula>
    </cfRule>
  </conditionalFormatting>
  <conditionalFormatting sqref="D10:D14">
    <cfRule type="cellIs" dxfId="7" priority="6" operator="equal">
      <formula>"Tidak dinilai"</formula>
    </cfRule>
  </conditionalFormatting>
  <conditionalFormatting sqref="D6">
    <cfRule type="cellIs" dxfId="6" priority="9" operator="equal">
      <formula>"Tidak dinilai"</formula>
    </cfRule>
  </conditionalFormatting>
  <conditionalFormatting sqref="D5">
    <cfRule type="cellIs" dxfId="5" priority="10" operator="equal">
      <formula>"Tidak dinilai"</formula>
    </cfRule>
  </conditionalFormatting>
  <conditionalFormatting sqref="D9">
    <cfRule type="cellIs" dxfId="4" priority="7" operator="equal">
      <formula>"Tidak dinilai"</formula>
    </cfRule>
  </conditionalFormatting>
  <conditionalFormatting sqref="A2">
    <cfRule type="cellIs" dxfId="3" priority="5" operator="equal">
      <formula>"Tidak dinilai"</formula>
    </cfRule>
  </conditionalFormatting>
  <conditionalFormatting sqref="E2">
    <cfRule type="cellIs" dxfId="2" priority="4" operator="equal">
      <formula>"Tidak dinilai"</formula>
    </cfRule>
  </conditionalFormatting>
  <conditionalFormatting sqref="G2">
    <cfRule type="cellIs" dxfId="1" priority="3" operator="equal">
      <formula>"Tidak dinilai"</formula>
    </cfRule>
  </conditionalFormatting>
  <conditionalFormatting sqref="I2">
    <cfRule type="cellIs" dxfId="0" priority="2" operator="equal">
      <formula>"Tidak dinilai"</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Antar instrumen</vt:lpstr>
      <vt:lpstr>Matriks Penilaian</vt:lpstr>
      <vt:lpstr>Pembobotan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Gieks Sugiyono</dc:creator>
  <cp:lastModifiedBy>Bambang Suryoatmono</cp:lastModifiedBy>
  <dcterms:created xsi:type="dcterms:W3CDTF">2020-05-13T13:58:08Z</dcterms:created>
  <dcterms:modified xsi:type="dcterms:W3CDTF">2020-12-06T02:51:42Z</dcterms:modified>
</cp:coreProperties>
</file>