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Bambang Suryoatmono\Documents\AATJE\Majelis Akreditasi\Peraturan BAN-PT\PerBAN-PT 13 2020 Syarat Minimum D3 D4 Kesehatan di PTV\"/>
    </mc:Choice>
  </mc:AlternateContent>
  <bookViews>
    <workbookView xWindow="0" yWindow="0" windowWidth="19200" windowHeight="7050" tabRatio="607" firstSheet="1" activeTab="1"/>
  </bookViews>
  <sheets>
    <sheet name="Antar instrumen" sheetId="7" state="hidden" r:id="rId1"/>
    <sheet name="Matriks Penilaian" sheetId="13" r:id="rId2"/>
    <sheet name="Pembobotan" sheetId="18" r:id="rId3"/>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6" i="18" l="1"/>
  <c r="C13" i="18"/>
  <c r="B11" i="18" l="1"/>
  <c r="K18" i="18" l="1"/>
  <c r="K19" i="18"/>
  <c r="K20" i="18"/>
  <c r="K17" i="18"/>
  <c r="I13" i="18"/>
  <c r="I12" i="18"/>
  <c r="I11" i="18"/>
  <c r="F21" i="18"/>
  <c r="G4" i="18" s="1"/>
  <c r="D20" i="18"/>
  <c r="D19" i="18"/>
  <c r="D18" i="18"/>
  <c r="D17" i="18"/>
  <c r="C17" i="18"/>
  <c r="D15" i="18"/>
  <c r="D14" i="18"/>
  <c r="C14" i="18"/>
  <c r="C12" i="18"/>
  <c r="C11" i="18"/>
  <c r="C10" i="18"/>
  <c r="C9" i="18"/>
  <c r="D8" i="18"/>
  <c r="D7" i="18"/>
  <c r="C7" i="18"/>
  <c r="C6" i="18"/>
  <c r="C5" i="18"/>
  <c r="C4" i="18"/>
  <c r="B14" i="18"/>
  <c r="B4" i="18"/>
  <c r="A5" i="18" l="1"/>
  <c r="A6" i="18" s="1"/>
  <c r="I17" i="18"/>
  <c r="I16" i="18"/>
  <c r="K15" i="18"/>
  <c r="K14" i="18"/>
  <c r="I14" i="18"/>
  <c r="G14" i="18"/>
  <c r="G11" i="18"/>
  <c r="I10" i="18"/>
  <c r="L10" i="18" s="1"/>
  <c r="N10" i="18" s="1"/>
  <c r="I9" i="18"/>
  <c r="K8" i="18"/>
  <c r="K7" i="18"/>
  <c r="I7" i="18"/>
  <c r="I6" i="18"/>
  <c r="L6" i="18" s="1"/>
  <c r="N6" i="18" s="1"/>
  <c r="I5" i="18"/>
  <c r="L5" i="18" s="1"/>
  <c r="N5" i="18" s="1"/>
  <c r="I4" i="18"/>
  <c r="A6" i="13"/>
  <c r="A7" i="13" s="1"/>
  <c r="A7" i="18" l="1"/>
  <c r="A8" i="18" s="1"/>
  <c r="A9" i="18" s="1"/>
  <c r="A10" i="18" s="1"/>
  <c r="A11" i="18" s="1"/>
  <c r="A12" i="18" s="1"/>
  <c r="A13" i="18" s="1"/>
  <c r="A14" i="18" s="1"/>
  <c r="A15" i="18" s="1"/>
  <c r="A16" i="18" s="1"/>
  <c r="A17" i="18" s="1"/>
  <c r="A18" i="18" s="1"/>
  <c r="A19" i="18" s="1"/>
  <c r="A20" i="18" s="1"/>
  <c r="A8" i="13"/>
  <c r="A9" i="13" s="1"/>
  <c r="A11" i="13" s="1"/>
  <c r="A12" i="13" s="1"/>
  <c r="L8" i="18"/>
  <c r="N8" i="18" s="1"/>
  <c r="K21" i="18"/>
  <c r="L12" i="18"/>
  <c r="N12" i="18" s="1"/>
  <c r="L13" i="18"/>
  <c r="N13" i="18" s="1"/>
  <c r="G21" i="18"/>
  <c r="L15" i="18"/>
  <c r="N15" i="18" s="1"/>
  <c r="L18" i="18"/>
  <c r="N18" i="18" s="1"/>
  <c r="L20" i="18"/>
  <c r="N20" i="18" s="1"/>
  <c r="L19" i="18"/>
  <c r="N19" i="18" s="1"/>
  <c r="I21" i="18"/>
  <c r="L9" i="18"/>
  <c r="N9" i="18" s="1"/>
  <c r="L11" i="18"/>
  <c r="L16" i="18"/>
  <c r="N16" i="18" s="1"/>
  <c r="L7" i="18"/>
  <c r="N7" i="18" s="1"/>
  <c r="L17" i="18"/>
  <c r="N17" i="18" s="1"/>
  <c r="L4" i="18"/>
  <c r="N4" i="18" s="1"/>
  <c r="L14" i="18"/>
  <c r="N14" i="18" s="1"/>
  <c r="A13" i="13" l="1"/>
  <c r="A15" i="13"/>
  <c r="N11" i="18"/>
  <c r="N21" i="18" s="1"/>
  <c r="N22" i="18" s="1"/>
  <c r="L21" i="18"/>
  <c r="A4" i="7"/>
  <c r="A5" i="7" s="1"/>
  <c r="A6" i="7" s="1"/>
  <c r="A7" i="7" s="1"/>
  <c r="A8" i="7" s="1"/>
  <c r="A9" i="7" s="1"/>
  <c r="A10" i="7" s="1"/>
  <c r="A11" i="7" s="1"/>
  <c r="A12" i="7" s="1"/>
  <c r="A13" i="7" s="1"/>
  <c r="A14" i="7" s="1"/>
  <c r="A15" i="7" s="1"/>
  <c r="A16" i="7" s="1"/>
  <c r="A17" i="7" s="1"/>
  <c r="A18" i="7" s="1"/>
  <c r="A16" i="13" l="1"/>
  <c r="A17" i="13" s="1"/>
  <c r="A18" i="13" s="1"/>
  <c r="A19" i="13" s="1"/>
  <c r="A24" i="13" s="1"/>
  <c r="A14" i="13"/>
  <c r="A19" i="7"/>
  <c r="A20" i="7" s="1"/>
  <c r="A21" i="7" s="1"/>
  <c r="A22" i="7" s="1"/>
  <c r="A23" i="7" s="1"/>
  <c r="A24" i="7" s="1"/>
  <c r="A25" i="7" s="1"/>
  <c r="A26" i="7" s="1"/>
</calcChain>
</file>

<file path=xl/sharedStrings.xml><?xml version="1.0" encoding="utf-8"?>
<sst xmlns="http://schemas.openxmlformats.org/spreadsheetml/2006/main" count="499" uniqueCount="228">
  <si>
    <t>Elemen</t>
  </si>
  <si>
    <t>Indikator</t>
  </si>
  <si>
    <t>Kriteria</t>
  </si>
  <si>
    <t>1.2  Profil Lulusan Program Studi.</t>
  </si>
  <si>
    <t>1.1  Keunikan atau Keunggulan Program Studi.</t>
  </si>
  <si>
    <t>1.3  Capaian Pembelajaran</t>
  </si>
  <si>
    <t>2.1  Calon dosen tetap pada program studi yang diusulkan</t>
  </si>
  <si>
    <t>1.  Kurikulum</t>
  </si>
  <si>
    <t>2.  Dosen</t>
  </si>
  <si>
    <t>3.  Unit Pengelola Program Studi</t>
  </si>
  <si>
    <t xml:space="preserve">3.1  Organisasi dan Tata Kerja Unit Pengelola Program Studi.     </t>
  </si>
  <si>
    <t>3.1.2  Rencana Perwujudan Good Governance dan Lima Pilar Tata Pamong</t>
  </si>
  <si>
    <t>3.1.1  Rancangan Organisasi dan Tata Kerja Unit Pengelola Program Studi</t>
  </si>
  <si>
    <t>3.3.1  Ruang kuliah, ruang kerja dosen, kantor dan perpustakaan</t>
  </si>
  <si>
    <t>3.4  Tenaga Kependidikan</t>
  </si>
  <si>
    <t>Nomor</t>
  </si>
  <si>
    <t>Diminta</t>
  </si>
  <si>
    <t>Tidak Diminta</t>
  </si>
  <si>
    <t>2.2  Luaran Calon Dosen Tetap</t>
  </si>
  <si>
    <t>3.3.2  Ruang belajar mandiri</t>
  </si>
  <si>
    <t>Sub-Elemen</t>
  </si>
  <si>
    <t>Penilaian</t>
  </si>
  <si>
    <t>Bobot Kriteria</t>
  </si>
  <si>
    <t>Bobot Elemen</t>
  </si>
  <si>
    <t>Bobot Sub-Elemen</t>
  </si>
  <si>
    <t>Bobot Butir</t>
  </si>
  <si>
    <t>3.2  Sistem Penjaminan Mutu</t>
  </si>
  <si>
    <t>3.2.2  Syarat kelulusan</t>
  </si>
  <si>
    <t>Jika memenuhi 5 (lima) aspek</t>
  </si>
  <si>
    <t>Jika memenuhi 4 (empat) aspek</t>
  </si>
  <si>
    <t>Jika memenuhi 3 (tiga) aspek</t>
  </si>
  <si>
    <t>Jika memenuhi 1 - 2 aspek</t>
  </si>
  <si>
    <t>Tidak ada datanya</t>
  </si>
  <si>
    <t>skor = nilai rerata</t>
  </si>
  <si>
    <t>b. Luas ruang dosen per dosen</t>
  </si>
  <si>
    <t>c. Luas ruang kantor per pegawai</t>
  </si>
  <si>
    <t>d. Luas perpustakaan</t>
  </si>
  <si>
    <t>Jumlah dan kualifikasi tenaga kependidikan</t>
  </si>
  <si>
    <t>Jumlah dan kualifikasi tenaga kependidikan tidak memenuhi persyaratan</t>
  </si>
  <si>
    <t>Tidak ada nilai 1</t>
  </si>
  <si>
    <t xml:space="preserve">Sepuluh mata kuliah dilengkapi dengan RPS yang memenuhi 9 (sembilan) komponen, menunjukkan secara jelas penciri program studi dan menggunakan referensi yang relevan dan mutakhir  </t>
  </si>
  <si>
    <t>Keterpenuhan unsur struktur organisasi UPPS; Unit Pengelola Program Studi yang mencakup aspek: 
a. 5 unsur unit pengelola program studi: 
   1) unsur penyusun kebijakan; 
   2) unsur pelaksana akademik; 
   3) unsur pengawas dan penjaminan mutu; 
   4) unsur penunjang akademik atau sumber belajar; dan 
   5) unsur pelaksana administrasi atau tata usaha; dan 
b. penjelasan tata kerja dan tata hubungan</t>
  </si>
  <si>
    <t>Kepemilikan ruang belajar mandiri ditinjau dari luasan per mahasiswa, status kepemilikan, dan kelengkapan</t>
  </si>
  <si>
    <t>Kesesuaian susunan mata kuliah yang mencakup aspek : (1) keberadaan 4 mata kuliah wajib, (2) kesesuaian susunan mata kuliah untuk mencapai capaian pembelajaran, (3) urutan mata kuliah, dan (4) beban sks per semester wajar</t>
  </si>
  <si>
    <t>Jika struktur organisasi memenuhi kurang dari 3 (tiga) aspek pertama dan tidak dilengkapi dengan tata kerja UPPS yang memperlihatkan kedudukan dan tata hubungan antara program studi yang diusulkan dan unit organisasi yang ada pada UPPS</t>
  </si>
  <si>
    <t>Jika struktur organisasi memenuhi 3 (tiga) aspek pertama dan dilengkapi dengan tata kerja UPPS yang memperlihatkan kedudukan dan tata hubungan antara program studi yang diusulkan dan unit organisasi yang ada pada UPPS</t>
  </si>
  <si>
    <t>Jika struktur organisasi memenuhi 4 (empat) aspek pertama dan dilengkapi dengan tata kerja UPPS yang memperlihatkan kedudukan dan tata hubungan antara program studi yang diusulkan dan unit organisasi yang ada pada UPPS</t>
  </si>
  <si>
    <t>Jika struktur organisasi memenuhi 5 (lima) aspek dan dilengkapi dengan tata kerja UPPS yang memperlihatkan kedudukan dan tata hubungan antara program studi yang diusulkan dan unit organisasi yang ada pada UPPS</t>
  </si>
  <si>
    <t>Level dan jumlah sasaran benchmarking dan mencakup aspek: (1) pengembangan keilmuan, (2) kajian capaian pembelajaran, dan (3) kurikulum program studi sejenis.</t>
  </si>
  <si>
    <t>Tidak mengidentifikasi profil lulusan</t>
  </si>
  <si>
    <t>UPPS telah melaksanakan SPMI yang memenuhi 5 aspek.</t>
  </si>
  <si>
    <t>UPPS telah melaksanakan SPMI yang memenuhi aspek nomor 1 sampai dengan 4.</t>
  </si>
  <si>
    <t>UPPS telah melaksanakan SPMI yang memenuhi aspek nomor 1 dan 2, serta siklus kegiatan SPMI baru dilaksanakan pada tahapan penetapan standar dan pelaksanaan standar pendidikan tinggi.</t>
  </si>
  <si>
    <t>UPPS telah memiliki dokumen legal pembentukan unsur pelaksana penjaminan mutu tanpa pelaksanaan SPMI.</t>
  </si>
  <si>
    <r>
      <t xml:space="preserve">Jika tidak menjelaskan rencana struktur organisasi dan tata kerja </t>
    </r>
    <r>
      <rPr>
        <b/>
        <sz val="12"/>
        <rFont val="Arial Narrow"/>
        <family val="2"/>
      </rPr>
      <t>UPPS</t>
    </r>
  </si>
  <si>
    <r>
      <t xml:space="preserve">Jika tidak menjelaskan rencana perwujudan </t>
    </r>
    <r>
      <rPr>
        <i/>
        <sz val="12"/>
        <rFont val="Arial Narrow"/>
        <family val="2"/>
      </rPr>
      <t>good governance</t>
    </r>
  </si>
  <si>
    <t>Jika jumlah tenaga kependidikan lebih dari 3 (tiga) orang dan salah satu diantaranya berkualifikasi magister dan 1 (satu) orang pustakawan ditingkat perguruan tinggi dengan kualifikasi Diploma Tiga perpustakaan atau yang sejenis</t>
  </si>
  <si>
    <t>Jika jumlah tenaga kependidikan lebih dari 2 (dua) orang atau berkualifikasi sarjana atau sarjana terapan dan 1 (satu) orang pustakawan ditingkat perguruan tinggi dengan kualifikasi Diploma Tiga perpustakaan atau yang sejenis</t>
  </si>
  <si>
    <t>Jika jumlah tenaga kependidikan 2 (dua) orang atau lebih dengan kualifikasi Diploma Tiga dan 1 (satu) orang pustakawan ditingkat perguruan tinggi dengan kualifikasi Diploma Tiga perpustakaan atau yang sejenis</t>
  </si>
  <si>
    <t>Diploma III-Pendirian</t>
  </si>
  <si>
    <t>Sarjana Terapan-Pendirian</t>
  </si>
  <si>
    <t>Sarjana Terapan-Penambahan</t>
  </si>
  <si>
    <t>Diploma III-Penambahan</t>
  </si>
  <si>
    <t>Doktor Terapan-Penambahan</t>
  </si>
  <si>
    <t>Magister Terapan-Penambahan</t>
  </si>
  <si>
    <t>1.6  Substansi Praktikum/Praktik/Praktik Studio</t>
  </si>
  <si>
    <t>3.3.4 Akses kepustakaan ilmiah</t>
  </si>
  <si>
    <r>
      <t>2.2  Instruktur/Tutor/Sebutan lain yg sejenis (</t>
    </r>
    <r>
      <rPr>
        <sz val="10"/>
        <color rgb="FFFF0000"/>
        <rFont val="Arial Narrow"/>
        <family val="2"/>
      </rPr>
      <t>Untuk Program Magister cukup Tutor</t>
    </r>
    <r>
      <rPr>
        <sz val="10"/>
        <color theme="1"/>
        <rFont val="Arial Narrow"/>
        <family val="2"/>
      </rPr>
      <t>)</t>
    </r>
  </si>
  <si>
    <r>
      <t>3.2.1  (</t>
    </r>
    <r>
      <rPr>
        <sz val="10"/>
        <color rgb="FFFF0000"/>
        <rFont val="Arial Narrow"/>
        <family val="2"/>
      </rPr>
      <t>Rancangan</t>
    </r>
    <r>
      <rPr>
        <sz val="10"/>
        <color theme="1"/>
        <rFont val="Arial Narrow"/>
        <family val="2"/>
      </rPr>
      <t>) Sistem Penjaminan Mutu Internal</t>
    </r>
  </si>
  <si>
    <r>
      <t xml:space="preserve">3.3.3  Ruang akademik khusus dan peralatan </t>
    </r>
    <r>
      <rPr>
        <sz val="10"/>
        <color rgb="FFFF0000"/>
        <rFont val="Arial Narrow"/>
        <family val="2"/>
      </rPr>
      <t>(untuk penelitian)</t>
    </r>
  </si>
  <si>
    <t>Level dan jumlah sasaran benchmarking dan mencakup aspek: (1) pengembangan dan pengamalan ilmu pengetahuan dan/atau teknologi melalui penalaran dan penelitian ilmiah, (2) kajian kebutuhan masyaraat terkait penerapan keilmuan terhadap kasus-kasus tang berkembang, dan (3) bidang kajian keahlian yang spesifik dalam penerapan ilmu pengetahuan dan teknologi.</t>
  </si>
  <si>
    <t>Profesi atau jenis pekerjaan atau bentuk kerja lainnya. Profil lulusan dilengkapi dengan uraian ringkas kompetensi seluruh profil yang sesuai dengan program pendidikan Magister Terapan, dan keterkaitan profil tersebut dengan keunggulan atau keunikan program studi.</t>
  </si>
  <si>
    <t>Profesi atau jenis pekerjaan atau bentuk kerja lainnya. Profil lulusan dilengkapi dengan uraian ringkas kompetensi seluruh profil yang sesuai dengan program pendidikan Sarjana Terapan, dan keterkaitan profil tersebut dengan keunggulan atau keunikan program studi.</t>
  </si>
  <si>
    <t>Profesi atau jenis pekerjaan atau bentuk kerja lainnya. Profil lulusan dilengkapi dengan uraian ringkas kompetensi seluruh profil yang sesuai dengan program pendidikan Diploma Tiga, dan keterkaitan profil tersebut dengan keunggulan atau keunikan program studi.</t>
  </si>
  <si>
    <t>Rumusan capaian pembelajaran program studi mengacu pada profil lulusan, merujuk pada deskripsi capaian pembelajaran SN-Dikti dan level 5 (lima) KKNI dan relevansinya dengan keunggulan atau keunikan program studi.</t>
  </si>
  <si>
    <t>Rumusan capaian pembelajaran program studi mengacu pada profil lulusan, merujuk pada deskripsi capaian pembelajaran SN-Dikti dan level 6 (enam) KKNI untuk Program Sarjana Terapan dan relevansinya dengan keunggulan atau keunikan program studi.</t>
  </si>
  <si>
    <t>Rumusan capaian pembelajaran program studi mengacu pada profil lulusan, merujuk pada deskripsi capaian pembelajaran SN-Dikti dan level 8 (delapan) KKNI  dan relevansinya dengan keunggulan atau keunikan program studi.</t>
  </si>
  <si>
    <t>Profil lulusan program studi yang berupa profesi atau jenis pekerjaan atau bentuk kerja lainnya. Profil setiap lulusan dilengkapi dengan uraian singkat dan keterkaitannya dengan keunikan atau keunggulan program studi.</t>
  </si>
  <si>
    <t>Keunikan atau keunggulan program studi yang diusulkan berdasarkan perbandingan 3 (tiga) program studi sejenis pada tingkat nasional dan/atau internasional yang mencakup aspek (1) pengembangan keilmuan, (2) kajian capaian pembelajaran, dan (3) kurikulum program studi sejenis.</t>
  </si>
  <si>
    <t>Rumusan capaian pembelajaran program studi yang meliputi unsur sikap, pengetahuan (kompetensi keilmuan), keterampilan umum dan khusus (keahlian) yang dikuasai, sesuai dengan deskripsi capaian pembelajaran Standar Nasional Pendidikan Tinggi (Permendikbud No 3 Tahun 2020) dan deskripsi level 9 (sembilan) KKNI, dan tahapan pendidikan doktor.</t>
  </si>
  <si>
    <t>Rancangan bidang keahlian yang akan menjadi fokus penelitian pada program studi yang diusulkan sesuai dengan rencana keunggulan program studi dan kebutuhan DUDI: (1) Penelitian yang dilakukan secara mandiri oleh perguruan tinggi pengusul, dan atau; (2) Penelitian yang dilakukan melalui  kerjasama dengan mitra industri.</t>
  </si>
  <si>
    <t>Rancangan pembelajaran pendidikan tinggi vokasi bekerja-sama dengan mitra kerjasama (misal teaching industry) sesuai dengan ketentuan peraturan perundang-undangan yang dimuat dalam satu atau lebih dokumen kerjasama yang relevan dari satu atau lebih mitra kerjasama.</t>
  </si>
  <si>
    <t>Susunan/daftar mata kuliah berdasarkan urutan mata kuliah (MK) per semester sesuai dengan model pembelajaran pendidikan tinggi vokasi bekerjasama dengan DUDI</t>
  </si>
  <si>
    <t>Keterkaitan antara mata kuliah/blok sebagai bahan pembelajaran dan riset sesuai dengan tahapan pendidikan doktor yang mengait dengan bahan kajian untuk menjamin terpenuhinya output publikasi pada jurnal internasional bereputasi</t>
  </si>
  <si>
    <t>Bidang – bidang keilmuan yang akan menjadi fokus penelitian pada program studi doktor yang diusulkan sesuai dengan rekam jejak publikasi dosen dan dukungan fasilitas yang disiapkan</t>
  </si>
  <si>
    <t>Substansi praktikum/praktik yang merupakan bagian dari mata kuliah/blok/modul tertentu yang diselenggarakan program studi</t>
  </si>
  <si>
    <t xml:space="preserve">Keterpenuhan 9 (sembilan) kriteria RPS yang baik pada 10 (sepuluh) mata kuliah penciri program studi Diploma Tiga yang diusulkan </t>
  </si>
  <si>
    <t xml:space="preserve">Keterpenuhan 9 (sembilan) kriteria RPS yang baik pada 10 (sepuluh) mata kuliah penciri program studi Sarjana Terapan yang diusulkan </t>
  </si>
  <si>
    <t xml:space="preserve">Keterpenuhan 5 (lima) kriteria RPS yang baik pada 10 (sepuluh) mata kuliah penciri program studi Sarjana Terapan yang diusulkan </t>
  </si>
  <si>
    <t xml:space="preserve">Keterpenuhan 2 (dua) - 3 (tiga) kriteria RPS yang baik pada 10 (sepuluh) mata kuliah penciri program studi Sarjana Terapan yang diusulkan </t>
  </si>
  <si>
    <t>Rancangan fasilitasi dan implementasi kebijakan “Merdeka Belajar – Kampus Merdeka” bagi mahasiswa yang melakukan pembelajaran di luar program studi yang diusulkan sesuai Standar Nasional Pendidikan Tinggi (Permendikbud No 3 Tahun 2020) dan Buku Panduan Merdeka Belajar – Kampus Merdeka 2020, Ditjen Dikti Kemdikbud.</t>
  </si>
  <si>
    <t>Status,  jumlah dan kualifikasi akademik calon  dosen tetap</t>
  </si>
  <si>
    <t>Status,  jumlah dan kualifikasi akademik calon  instruktur/tutor atau sebutan lain yang sejenis</t>
  </si>
  <si>
    <t xml:space="preserve">Status,  jumlah dan kualifikasi akademik calon tutor </t>
  </si>
  <si>
    <t>Jumlah keterlibatan dosen dalam penulisan karya ilmiah/seni/olah raga yang dihasilkan dari penelitian dan pengabdian kepada masyarakat</t>
  </si>
  <si>
    <t>Rekam jejak/data publikasi calon dosen tetap yang bidang keahliannya sesuai program studi pada jurnal nasional terakreditasi peringkat 1 atau 2 atau jurnal internasional bereputasi sebagai penulis utama (penulis pertama atau penulis korespondensi).</t>
  </si>
  <si>
    <r>
      <t>Perwujudan</t>
    </r>
    <r>
      <rPr>
        <i/>
        <sz val="10"/>
        <rFont val="Arial Narrow"/>
        <family val="2"/>
      </rPr>
      <t xml:space="preserve"> good governance</t>
    </r>
    <r>
      <rPr>
        <sz val="10"/>
        <rFont val="Arial Narrow"/>
        <family val="2"/>
      </rPr>
      <t xml:space="preserve"> dan lima pilar tata pamong yang mampu menjamin terwujudnya visi, terlaksanakannya misi, tercapainya tujuan, dan berhasilnya strategi yang digunakan secara: 1) Kredibel, 2) Transparan, 3) Akuntabel, 4) Bertanggung jawab, dan 5) Adil</t>
    </r>
  </si>
  <si>
    <r>
      <t xml:space="preserve">Keterlaksanaan Sistem Penjaminan Mutu Internal berdasarkan keberadaan 5 aspek: 1) dokumen legal pembentukan unsur pelaksana penjaminan mutu; 2) ketersediaan dokumen mutu: kebijakan SPMI, manual SPMI, standar SPMI, dan formulir SPMI; 3) terlaksananya siklus penjaminan mutu (siklus PPEPP); 4) bukti sahih efektivitas pelaksanaan penjaminan mutu (jika ada); 5) memiliki </t>
    </r>
    <r>
      <rPr>
        <i/>
        <sz val="10"/>
        <rFont val="Arial Narrow"/>
        <family val="2"/>
      </rPr>
      <t>external benchmarking</t>
    </r>
    <r>
      <rPr>
        <sz val="10"/>
        <rFont val="Arial Narrow"/>
        <family val="2"/>
      </rPr>
      <t xml:space="preserve"> dalam peningkatan mutu (jika ada).</t>
    </r>
  </si>
  <si>
    <t>Rancangan Kebijakan Sistem Penjaminan Mutu Internal perguruan tinggi minimal dalam bentuk: a) dokumen Kebijakan Sistem Penjaminan Mutu Internal yang mencakup aspek 1) asas dan prinsip;  2) tujuan dan strategi;  3) ruang lingkup; 4) manajemen;5) jumlah dan nama standar; dan b) informasi dokumen SPMI lainnya</t>
  </si>
  <si>
    <t>Persyaratan kelulusan mahasiswa yang mencakup aspek : TOEFL/IELTS, Indeks Prestasi Kumulatitive, Jumlah sks total, Persyaratan seminar, Persyaratan publikasi, Ujian disertasi, dan masa belajar</t>
  </si>
  <si>
    <t xml:space="preserve">Rataan Luas ruangan per mahasiswa atau dosen atau karyawan, dan luas minimum perpustakaan  </t>
  </si>
  <si>
    <t>Jumlah ruang akademik khusus sesuai mata kuliah berpraktikum/ berpraktek dengan luasan 1,5 m2 per mahasiswa, 25 orang per ruang, dilengkapi dengan peralatan yang lengkap dan mutakhir untuk 2 (dua) tahun pertama</t>
  </si>
  <si>
    <t xml:space="preserve">Jumlah ruang akademik khusus sesuai mata kuliah berpraktikum/ berpraktek dengan luasan 1,5 m2 per mahasiswa, 25 orang per ruang, dilengkapi dengan peralatan yang lengkap dan mutakhir  </t>
  </si>
  <si>
    <t xml:space="preserve">Jumlah ruang akademik khusus sesuai kebutuhan riset mahasiswa dan dosen  dilengkapi dengan peralatan yang lengkap dan mutakhir  </t>
  </si>
  <si>
    <t>Kepemilikan akses kepustakaan ilmiah</t>
  </si>
  <si>
    <t xml:space="preserve">1.4  Rancangan Pembelajaran Pendidikan Tinggi Vokasi Bekerjasama dengan Mitra </t>
  </si>
  <si>
    <t>Skor/Nilai</t>
  </si>
  <si>
    <r>
      <t>Perwujudan</t>
    </r>
    <r>
      <rPr>
        <i/>
        <sz val="12"/>
        <rFont val="Arial Narrow"/>
        <family val="2"/>
      </rPr>
      <t xml:space="preserve"> good governance</t>
    </r>
    <r>
      <rPr>
        <sz val="12"/>
        <rFont val="Arial Narrow"/>
        <family val="2"/>
      </rPr>
      <t xml:space="preserve"> dan lima pilar tata pamong yang mampu menjamin terwujudnya visi, terlaksanakannya misi, tercapainya tujuan, dan berhasilnya strategi yang digunakan secara: 1) Kredibel, 2) Transparan, 3) Akuntabel, 4) Bertanggung jawab, dan 5) Adil</t>
    </r>
  </si>
  <si>
    <t>Ketersediaan RPS untuk 10 (sepuluh) mata kuliah penciri program studi yang memenuhi 9 (sembilan) komponen 
1. Nama program studi, nama dan kode mata kuliah, semester, sks, nama dosen pengampu;
2. Capaian Pembelajaran lulusan yang dibebankan pada mata kuliah;
3. Kemampuan akhir yang direncanakan pada tiap tahap pembelajaran untuk memenuhi capaian pembelajaran lulusan;
4. Bahan kajian yang terkait dengan kemampuan yang akan dicapai
5. Metode pembelajaran;
6. Waktu yang disediakan untuk mencapai kemampuan pada tiap tahap pembelajaran;
7. Pengalaman belajar mahasiswa yang diwujudkan dalam deskripsi tugas yang harus dikerjakan oleh mahasiswa selama satu semester;
8. Kriteria, indikator, dan bobot penilaian; dan
9. Daftar referensi yang digunakan.</t>
  </si>
  <si>
    <t>Tidak ada nilai &lt; 2</t>
  </si>
  <si>
    <t>1.5.1 Susunan mata kuliah</t>
  </si>
  <si>
    <t>1.5.2 Pembelajaran yang dilaksanakan dalam bentuk praktikum/praktik/praktik bengkel/praktik studio/praktek lapang atau magang</t>
  </si>
  <si>
    <t>Jumlah RPS mata kuliah yang  memenuhi 9 (sembilan) (sembilan) komponen jumlahnya kurang dari 10</t>
  </si>
  <si>
    <r>
      <t>1.9  (</t>
    </r>
    <r>
      <rPr>
        <sz val="10"/>
        <color rgb="FFFF0000"/>
        <rFont val="Arial Narrow"/>
        <family val="2"/>
      </rPr>
      <t>Rancangan</t>
    </r>
    <r>
      <rPr>
        <sz val="10"/>
        <color theme="1"/>
        <rFont val="Arial Narrow"/>
        <family val="2"/>
      </rPr>
      <t>) Fasilitasi dan Implementasi Merdeka Belajar bagi Mahasiswa</t>
    </r>
  </si>
  <si>
    <t>Fasilitasi dan implementasi kebijakan “Merdeka Belajar – Kampus Merdeka” bagi mahasiswa yang melakukan pembelajaran di luar program studi yang diusulkan sesuai Standar Nasional Pendidikan Tinggi (Permendikbud No 3 Tahun 2020) dan Buku Panduan Merdeka Belajar – Kampus Merdeka 2020, Ditjen Dikti Kemdikbud.</t>
  </si>
  <si>
    <t>Keterlibatan instruktur/tutor/atau sebutan lain dalam pembelajaran</t>
  </si>
  <si>
    <r>
      <t>Keterlaksanaan Sistem Penjaminan Mutu Internal (akademik dan nonakademik) berdasarkan keberadaan 5 (lima) aspek: 1) dokumen legal pembentukan unsur pelaksana penjaminan mutu; 2) ketersediaan dokumen mutu: kebijakan SPMI, manual SPMI, standar SPMI, dan formulir SPMI; 3) terlaksananya siklus penjaminan mutu (siklus PPEPP); 4) bukti sahih efektivitas pelaksanaan penjaminan mutu (</t>
    </r>
    <r>
      <rPr>
        <b/>
        <sz val="12"/>
        <rFont val="Arial Narrow"/>
        <family val="2"/>
      </rPr>
      <t>jika ada</t>
    </r>
    <r>
      <rPr>
        <sz val="12"/>
        <rFont val="Arial Narrow"/>
        <family val="2"/>
      </rPr>
      <t xml:space="preserve">); 5) memiliki </t>
    </r>
    <r>
      <rPr>
        <i/>
        <sz val="12"/>
        <rFont val="Arial Narrow"/>
        <family val="2"/>
      </rPr>
      <t>external benchmarking</t>
    </r>
    <r>
      <rPr>
        <sz val="12"/>
        <rFont val="Arial Narrow"/>
        <family val="2"/>
      </rPr>
      <t xml:space="preserve"> dalam peningkatan mutu (</t>
    </r>
    <r>
      <rPr>
        <b/>
        <sz val="12"/>
        <rFont val="Arial Narrow"/>
        <family val="2"/>
      </rPr>
      <t>jika ada</t>
    </r>
    <r>
      <rPr>
        <sz val="12"/>
        <rFont val="Arial Narrow"/>
        <family val="2"/>
      </rPr>
      <t>).</t>
    </r>
  </si>
  <si>
    <t>1.7 Rencana Pembelajaran Semester (RPS)</t>
  </si>
  <si>
    <t>1.4.1 Model rancangan pembelajaran</t>
  </si>
  <si>
    <t>1.4.2 Keterlibatan mitra kerjasama</t>
  </si>
  <si>
    <t>Proporsi jumlah jam pembelajaran praktikum/praktik/ praktik bengkel/praktik studio/praktik lapang atau magang terhadap total jam pembelajaran selama masa pendidikan</t>
  </si>
  <si>
    <r>
      <t xml:space="preserve">1.5  Struktur Kurikulum </t>
    </r>
    <r>
      <rPr>
        <sz val="10"/>
        <color rgb="FFFF0000"/>
        <rFont val="Arial Narrow"/>
        <family val="2"/>
      </rPr>
      <t xml:space="preserve"> </t>
    </r>
  </si>
  <si>
    <t xml:space="preserve">1.8 (Rancangan Fokus Penelitian Terutama Yang Melalui Kerjasama - Program Magister) </t>
  </si>
  <si>
    <t xml:space="preserve">3.3  Sarana dan Prasarana      </t>
  </si>
  <si>
    <t>Keterlibatan mitra kerjasama dalam hal  (1) pengembangan kurikulum, (2)  pemanfaatan tenaga ahli, dan (3) penyediaan tempat magang, praktikum, praktik, dan rekruitmen lulusan.</t>
  </si>
  <si>
    <t>2.2.1 Status,  jumlah dan kualifikasi akademik calon  instruktur/tutor atau sebutan lain yang sejenis</t>
  </si>
  <si>
    <t>2.2.2 Keterlibatan instruktur/tutor/atau sebutan lain dalam pembelajaran</t>
  </si>
  <si>
    <t>1.1  Keunggulan Program Studi.</t>
  </si>
  <si>
    <t>Tidak mendeskripsikan/ menguraikan keunggulan program studi</t>
  </si>
  <si>
    <t>Indikator untuk Diploma Tiga atau Sarjana Terapan</t>
  </si>
  <si>
    <t xml:space="preserve">Tidak mencantumkan/ mendeskripsikan capaian Pembelajaran atau rumusan capaian pembelajaran tidak sesuai dengan SN Dikti atau level 5 (lima KKNI   </t>
  </si>
  <si>
    <t>Rumusan capaian pembelajaran tidak sesuai dengan SN Dikti atau level 5 (lima) atau 6 (enam)KKNI</t>
  </si>
  <si>
    <t>Kesesuaian susunan mata kuliah/blok/modul yang mencakup aspek : (1) keberadaan 4 mata kuliah/blok/modul wajib, (2) kesesuaian susunan mata kuliah/blok/modul untuk mencapai capaian pembelajaran, (3) urutan mata kuliah/blok/modul, dan (4) beban sks per semester wajar</t>
  </si>
  <si>
    <t>Tidak ada daftar/susunan mata kuliah/blok/modul</t>
  </si>
  <si>
    <t>Proporsi jumlah jam pembelajaran praktikum/praktik terhadap total jam pembelajaran selama masa pendidikan</t>
  </si>
  <si>
    <t>JP = Jam pembelajaran praktikum/praktik dan Tugas Akhir, JB = Jam pembelajaran total selama masa pendidikan.
PJP = (JP / JB) x 100%</t>
  </si>
  <si>
    <t>2.2 Jumlah dan kualifikasi Preseptor atau sebutan lain yang sejenis</t>
  </si>
  <si>
    <t>3.3.2  Ruang pembelajaran khusus/ Laboratorium</t>
  </si>
  <si>
    <t>3.3  Sarana, Prasarana, dan Wahana Praktik</t>
  </si>
  <si>
    <t>3.3.3 Peralatan praktikum/praktik atau yang tujuan penggunaannya sejenis</t>
  </si>
  <si>
    <t>3.3.4 Wahana praktik</t>
  </si>
  <si>
    <t>Tidak ada skor 1</t>
  </si>
  <si>
    <t>Tidak ada skor 0</t>
  </si>
  <si>
    <t>3.  Unit Pengelola Program Studi dan Ketersedian Sarana Prasarana serta Wahana Praktik, Tenaga Kependidikan</t>
  </si>
  <si>
    <r>
      <t xml:space="preserve">3.2 Keterlaksanaan* Sistem Penjaminan Mutu Internal
*Bagi usulan program studi bersamaan dengan pendirian Perguruan Tinggi, “keterlaksanaan” berubah manjadi </t>
    </r>
    <r>
      <rPr>
        <b/>
        <sz val="12"/>
        <rFont val="Arial Narrow"/>
        <family val="2"/>
      </rPr>
      <t>“rancangan”</t>
    </r>
    <r>
      <rPr>
        <sz val="12"/>
        <rFont val="Arial Narrow"/>
        <family val="2"/>
        <charset val="1"/>
      </rPr>
      <t xml:space="preserve"> SPMI.</t>
    </r>
  </si>
  <si>
    <t>Asumsi Skor</t>
  </si>
  <si>
    <t>Nilai Akhir</t>
  </si>
  <si>
    <t>Syarat</t>
  </si>
  <si>
    <t>wajib</t>
  </si>
  <si>
    <t xml:space="preserve">1.4  Struktur Kurikulum </t>
  </si>
  <si>
    <t>1.5  Substansi Praktikum/Praktik</t>
  </si>
  <si>
    <t>1.6  Rencana Pembelajaran Semester (RPS)</t>
  </si>
  <si>
    <t>1.4.1 Susunan mata kuliah/blok/modul</t>
  </si>
  <si>
    <t>1.4.2 Pembelajaran yang dilaksanakan dalam bentuk praktikum/praktik.</t>
  </si>
  <si>
    <r>
      <t xml:space="preserve">Level dan jumlah sasaran </t>
    </r>
    <r>
      <rPr>
        <i/>
        <sz val="12"/>
        <rFont val="Arial Narrow"/>
        <family val="2"/>
      </rPr>
      <t>benchmarking</t>
    </r>
    <r>
      <rPr>
        <sz val="12"/>
        <rFont val="Arial Narrow"/>
        <family val="2"/>
      </rPr>
      <t xml:space="preserve"> dan mencakup aspek: (1) pengembangan keilmuan, (2) kajian capaian pembelajaran, dan (3) kurikulum program studi sejenis.</t>
    </r>
  </si>
  <si>
    <r>
      <rPr>
        <b/>
        <sz val="12"/>
        <rFont val="Arial Narrow"/>
        <family val="2"/>
      </rPr>
      <t>Tidak melakukan studi banding (</t>
    </r>
    <r>
      <rPr>
        <b/>
        <i/>
        <sz val="12"/>
        <rFont val="Arial Narrow"/>
        <family val="2"/>
      </rPr>
      <t>benchmarking</t>
    </r>
    <r>
      <rPr>
        <b/>
        <sz val="12"/>
        <rFont val="Arial Narrow"/>
        <family val="2"/>
      </rPr>
      <t>)</t>
    </r>
    <r>
      <rPr>
        <sz val="12"/>
        <rFont val="Arial Narrow"/>
        <family val="2"/>
      </rPr>
      <t xml:space="preserve"> dalam menetapkan keunggulan program studi</t>
    </r>
  </si>
  <si>
    <r>
      <t xml:space="preserve">keunggulan program studi disusun berdasarkan </t>
    </r>
    <r>
      <rPr>
        <b/>
        <sz val="12"/>
        <rFont val="Arial Narrow"/>
        <family val="2"/>
      </rPr>
      <t>studi banding (</t>
    </r>
    <r>
      <rPr>
        <b/>
        <i/>
        <sz val="12"/>
        <rFont val="Arial Narrow"/>
        <family val="2"/>
      </rPr>
      <t>benchmarking</t>
    </r>
    <r>
      <rPr>
        <b/>
        <sz val="12"/>
        <rFont val="Arial Narrow"/>
        <family val="2"/>
      </rPr>
      <t>) lebih dari 3 (tiga) program studi pada tingkat nasional atau 1 (satu) program studi pada tingkat internasional</t>
    </r>
    <r>
      <rPr>
        <sz val="12"/>
        <rFont val="Arial Narrow"/>
        <family val="2"/>
      </rPr>
      <t xml:space="preserve"> yang mencakup tiga aspek</t>
    </r>
  </si>
  <si>
    <r>
      <t>keunggulan program studi disusun berdasarkan</t>
    </r>
    <r>
      <rPr>
        <b/>
        <sz val="12"/>
        <rFont val="Arial Narrow"/>
        <family val="2"/>
      </rPr>
      <t xml:space="preserve"> studi banding (</t>
    </r>
    <r>
      <rPr>
        <b/>
        <i/>
        <sz val="12"/>
        <rFont val="Arial Narrow"/>
        <family val="2"/>
      </rPr>
      <t>benchmarking</t>
    </r>
    <r>
      <rPr>
        <b/>
        <sz val="12"/>
        <rFont val="Arial Narrow"/>
        <family val="2"/>
      </rPr>
      <t>) 3 (tiga) program studi pada tingkat nasional</t>
    </r>
    <r>
      <rPr>
        <sz val="12"/>
        <rFont val="Arial Narrow"/>
        <family val="2"/>
      </rPr>
      <t xml:space="preserve"> yang mencakup tiga aspek</t>
    </r>
  </si>
  <si>
    <r>
      <t xml:space="preserve">Keunggulan program studi disusun berdasarkan </t>
    </r>
    <r>
      <rPr>
        <b/>
        <sz val="12"/>
        <rFont val="Arial Narrow"/>
        <family val="2"/>
      </rPr>
      <t>studi banding (</t>
    </r>
    <r>
      <rPr>
        <b/>
        <i/>
        <sz val="12"/>
        <rFont val="Arial Narrow"/>
        <family val="2"/>
      </rPr>
      <t>benchmarking</t>
    </r>
    <r>
      <rPr>
        <b/>
        <sz val="12"/>
        <rFont val="Arial Narrow"/>
        <family val="2"/>
      </rPr>
      <t>) 1 (satu) program studi pada tingkat nasional</t>
    </r>
    <r>
      <rPr>
        <sz val="12"/>
        <rFont val="Arial Narrow"/>
        <family val="2"/>
      </rPr>
      <t xml:space="preserve"> yang mencakup tiga aspek</t>
    </r>
  </si>
  <si>
    <t>Profil lulusan dilengkapi dengan uraian ringkas kompetensi seluruh profil yang sesuai dengan program pendidikan Diploma Tiga atau Sarjana Terapan, dan keterkaitan profil tersebut dengan keunggulan program studi.</t>
  </si>
  <si>
    <r>
      <t xml:space="preserve">Pengusul menguraikan profil lulusan program studi yang berupa jenis pekerjaan atau bentuk kerja lainnya dilengkapi dengan (1) uraian ringkas pada </t>
    </r>
    <r>
      <rPr>
        <b/>
        <sz val="12"/>
        <rFont val="Arial Narrow"/>
        <family val="2"/>
      </rPr>
      <t xml:space="preserve">sebagian </t>
    </r>
    <r>
      <rPr>
        <sz val="12"/>
        <rFont val="Arial Narrow"/>
        <family val="2"/>
        <charset val="1"/>
      </rPr>
      <t>profil yang sesuai dengan program pendidikannya dan (2) keterkaitan profil dengan  keunggulan program studi.</t>
    </r>
  </si>
  <si>
    <r>
      <t xml:space="preserve">Pengusul menguraikan profil lulusan program studi yang berupa jenis pekerjaan atau bentuk kerja lainnya dilengkapi dengan (1) uraian ringkas </t>
    </r>
    <r>
      <rPr>
        <b/>
        <sz val="12"/>
        <rFont val="Arial Narrow"/>
        <family val="2"/>
      </rPr>
      <t>seluruh</t>
    </r>
    <r>
      <rPr>
        <sz val="12"/>
        <rFont val="Arial Narrow"/>
        <family val="2"/>
        <charset val="1"/>
      </rPr>
      <t xml:space="preserve"> profil, yang sesuai dengan program pendidikannya dan (2) keterkaitan profil dengan  keunggulan prodi</t>
    </r>
  </si>
  <si>
    <t>Pengusul menguraikan profil lulusan program studi yang berupa jenis pekerjaan atau bentuk kerja lainnya dan keterkaitan profil dengan keunggulan program studi</t>
  </si>
  <si>
    <r>
      <t xml:space="preserve">Hanya mengidentifikasi profil lulusan atau penjelasan mengenai </t>
    </r>
    <r>
      <rPr>
        <b/>
        <sz val="12"/>
        <rFont val="Arial Narrow"/>
        <family val="2"/>
      </rPr>
      <t xml:space="preserve">profil lulusan tidak relevan </t>
    </r>
  </si>
  <si>
    <t>Rumusan capaian pembelajaran program studi mengacu pada profil lulusan, merujuk pada deskripsi capaian pembelajaran SN-Dikti dan level 5 (lima) untuk Diploma Tiga atau 6 (enam) untuk Sarjana Terapan KKNI serta relevansinya dengan keunggulan program studi.</t>
  </si>
  <si>
    <r>
      <t xml:space="preserve">Susunan mata kuliah/blok/modul memenuhi </t>
    </r>
    <r>
      <rPr>
        <b/>
        <sz val="12"/>
        <rFont val="Arial Narrow"/>
        <family val="2"/>
      </rPr>
      <t>aspek 1 atau 2</t>
    </r>
  </si>
  <si>
    <r>
      <t xml:space="preserve">Susunan mata kuliah/blok/modul memenuhi </t>
    </r>
    <r>
      <rPr>
        <b/>
        <sz val="12"/>
        <rFont val="Arial Narrow"/>
        <family val="2"/>
      </rPr>
      <t xml:space="preserve">empat aspek </t>
    </r>
    <r>
      <rPr>
        <sz val="12"/>
        <rFont val="Arial Narrow"/>
        <family val="2"/>
      </rPr>
      <t>dengan urutan yang sesuai.</t>
    </r>
  </si>
  <si>
    <t>Substansi praktik sesuai dengan nama praktikum/praktik dll, dengan durasi 60% dari jumlah jam beban studi, dilaksanakan di laboratorium/wahana praktik milik sendiri.</t>
  </si>
  <si>
    <t>Substansi praktik sesuai dengan nama praktikum/praktik dll, dengan durasi 60% dari jumlah jam beban studi, dilaksanakan di laboratorium milik sendiri dan wahana praktik dengan kerja sama.</t>
  </si>
  <si>
    <t>Substansi praktik sesuai dengan nama praktikum/praktik dll, dengan durasi 60% dari jumlah jam beban studi, dilaksanakan sebagian di laboratorium milik sendiri dan wahana praktik dengan kerja sama.</t>
  </si>
  <si>
    <t>Substansi praktik sesuai dengan nama praktikum/praktik dll, dengan durasi 60% dari jumlah jam beban studi, dilaksanakan di laboratorium dan wahana praktik dengan kerja sama.</t>
  </si>
  <si>
    <t xml:space="preserve">Jumlah jam praktikum/praktik kurang dari 60% dari jumlah jam beban studi. </t>
  </si>
  <si>
    <t>Substansi praktikum/praktik dll yang merupakan bagian dari mata kuliah/blok/modul tertentu yang diselenggarakan program studi
Indikator: 
1. Substansi Praktikum/praktik
2. Durasi (jumlah jam) Praktikum/praktik
3. Kepemilikan tempat praktikum/praktik (milik sendiri atau kerja sama)</t>
  </si>
  <si>
    <t>Jumlah calon dosen tetap sedikitnya sebanyak 5 (lima) orang:
(a) berkualifikasi akademik lulusan magister atau magister terapan dan doktor atau doktor terapan yang relevan dengan program studi, atau setara dengan level 8 (delapan) atau 9 (sembilan) KKNI.
(b) Persyaratan administrasi : 
- PTN : telah diangkat sebagai dosen tetap Pegawai Negeri Sipil atau Dosen tetap dengan perjanjian kerja (Pegawai Pemerintah dengan Perjanjian Kerja) pada perguruan tinggi pengusul
- PTS : telah diangkat sebagai dosen tetap yang dipekerjakan pada PT pengusul atau telah diangkat sebagai dosen tetap oleh Badan Penyelenggara atau telah diangkat sebagai PNS dipekerjakan pada PTS pengusul atau telah diangkat sebagai dosen tetap oleh Badan Penyelenggara.</t>
  </si>
  <si>
    <t>Jumlah calon dosen tetap sedikitnya sebanyak 5 (lima) orang:
(a) berkualifikasi akademik lulusan magister atau magister terapan dan doktor atau doktor terapan yang relevan dengan program studi, atau setara dengan level 8 (delapan) atau 9 (sembilan) KKNI.
(b) Persyaratan administrasi : 
- PTN : sebagian besar calon dosen telah menandatangani surat perjanjian kerja (Pegawai Pemerintah dengan Perjanjian Kerja) pada perguruan tinggi pengusul
- PTS : sebagian besar calon dosen telah menandatangani surat perjanjian kerja dengan Badan Penyelenggara PT pengusul</t>
  </si>
  <si>
    <t>Jumlah calon dosen tetap sedikitnya sebanyak 5 (lima) orang:
(a) berkualifikasi akademik lulusan magister atau magister terapan dan doktor atau doktor terapan yang relevan dengan program studi, atau setara dengan level 8 (delapan) atau 9 (sembilan) KKNI.
(b) Persyaratan administrasi : 
- PTN : seluruh calon dosen telah menandatangani surat perjanjian kesediaan pengangkatan dosen tetap pada perguruan tinggi pengusul
- PTS : seluruh calon dosen telah menandatangani surat perjanjian kesediaan pengangkatan dosen tetap dengan Badan Penyelenggara PT pengusul</t>
  </si>
  <si>
    <t>2.3  Tenaga Kependidikan</t>
  </si>
  <si>
    <t>Kurang memadai, ruang pembelajaran khusus/laboratorium yang disiapkan tidak relevan dengan kebutuhan</t>
  </si>
  <si>
    <t>Jumlah ruang pembelajaran khusus/laboratorium sesuai mata kuliah berpraktikum/berpraktik dengan luasan 1,5 m2 per mahasiswa, 25 orang per ruang, dilengkapi dengan peralatan yang lengkap dan mutakhir untuk 2 (dua) tahun pertama</t>
  </si>
  <si>
    <t>Jumlah dan kelengkapan peralatan penunjang praktikum/praktik untuk 2 (dua) tahun penggunaan pertama</t>
  </si>
  <si>
    <t>Seluruh peralatan sesuai dengan jumlah laboratorium/ruang praktik dan rencana jumlah mahasiswa</t>
  </si>
  <si>
    <t>Sebanyak 75% peralatan yang sesuai jumlah laboratorium/ruang praktik dan rencana jumlah mahasiswa</t>
  </si>
  <si>
    <t>Sebanyak 50% peralatan yang sesuai jumlah laboratorium/ruang praktik dan rencana jumlah mahasiswa</t>
  </si>
  <si>
    <t>Sebanyak 25% peralatan yang sesuai jumlah laboratorium/ruang praktik dan rencana jumlah mahasiswa</t>
  </si>
  <si>
    <t>Sebanyak &lt; 25% peralatan yang sesuai jumlah laboratorium/ruang praktik dan rencana jumlah mahasiswa</t>
  </si>
  <si>
    <t>Ketersediaan dan jumlah tempat praktik lapangan/wahana praktik yang menunjang pemenuhan kompetensi, status kepemilikan tempat praktik lapangan, dan ketersediaan surat kerja sama (MoA) jika bukan milik sendiri.</t>
  </si>
  <si>
    <t>Tempat praktik lapangan/wahana praktik tersedia untuk pemenuhan kompetensi yang dibutuhkan, dan sebagian besar (60%) milik sendiri</t>
  </si>
  <si>
    <t>Tempat praktik lapangan/wahana praktik tersedia untuk pemenuhan kompetensi yang dibutuhkan, dan sebagian besar (60%) kerja sama, lampiran dokumen surat kerja sama (MoA)</t>
  </si>
  <si>
    <t>Tempat praktik lapangan/wahana praktik tersedia untuk pemenuhan kompetensi yang dibutuhkan, dan lebih dari 60% kerja sama, lampiran dokumen surat kerja sama (MoA)</t>
  </si>
  <si>
    <t>2.  Sumber Daya Manusia (Dosen tetap, Pembimbing/ Preseptor, dan Tenaga kependidikan)</t>
  </si>
  <si>
    <t>a. Luas ruang kuliah per mahasiswa dan status kepemilikan yaitu SD = milik sendiri atau KS = kerja sama atau SW = sewa atau kontrak</t>
  </si>
  <si>
    <t>Jika luas ruang kuliah (&lt; 1) m2 dan berstatus milik sendiri (SD)</t>
  </si>
  <si>
    <t>Jika luas ruang dosen (&lt; 4) m2 dan berstatus milik sendiri (SD)</t>
  </si>
  <si>
    <t>Jika luas ruang kantor (&lt; 2,5) m2 milik sendiri (SD)</t>
  </si>
  <si>
    <t>Jika luas ruang kuliah (&gt; 1,5) m2 dan berstatus milik sendiri (SD)</t>
  </si>
  <si>
    <r>
      <t xml:space="preserve">Jika luas ruang kuliah (1 &lt; RK </t>
    </r>
    <r>
      <rPr>
        <sz val="12"/>
        <rFont val="Calibri"/>
        <family val="2"/>
      </rPr>
      <t>≤</t>
    </r>
    <r>
      <rPr>
        <sz val="13.8"/>
        <rFont val="Arial Narrow"/>
        <family val="2"/>
      </rPr>
      <t xml:space="preserve"> </t>
    </r>
    <r>
      <rPr>
        <sz val="12"/>
        <rFont val="Arial Narrow"/>
        <family val="2"/>
      </rPr>
      <t xml:space="preserve">  1,5) m2 dan berstatus milik sendiri (SD)</t>
    </r>
  </si>
  <si>
    <t>Jika luas ruang kuliah (= 1) m2 dan berstatus milik sendiri (SD)</t>
  </si>
  <si>
    <t>Jika luas ruang dosen (&gt; 5) m2 dan berstatus milik sendiri (SD)</t>
  </si>
  <si>
    <r>
      <t xml:space="preserve">Jika luas ruang dosen (4 &lt; RD </t>
    </r>
    <r>
      <rPr>
        <sz val="12"/>
        <rFont val="Calibri"/>
        <family val="2"/>
      </rPr>
      <t xml:space="preserve">≤ </t>
    </r>
    <r>
      <rPr>
        <sz val="12"/>
        <rFont val="Arial Narrow"/>
        <family val="2"/>
      </rPr>
      <t>5) m2 dan berstatus milik sendiri (SD)</t>
    </r>
  </si>
  <si>
    <t>Jika luas ruang dosen (= 4) m2 dan berstatus milik sendiri (SD)</t>
  </si>
  <si>
    <t>Jika luas ruang kantor (&gt; 4) m2 dan berstatus milik sendiri (SD)</t>
  </si>
  <si>
    <t>Jika luas ruang kantor (2,5 ≤ RKa &lt; 4) m2 dan berstatus milik sendiri (SD)</t>
  </si>
  <si>
    <t>Jika luas ruang kantor (= 2,5) m2 dan berstatus milik sendiri (SD)</t>
  </si>
  <si>
    <t>Jika luas perpustakaan (&gt; 300) m2 dan berstatus milik sendiri (SD)</t>
  </si>
  <si>
    <t>Jika luas perpustakaan (200 &lt; LP ≤ 300) m2 maka nilai (-0,5+0,015xluas ruang perpustakaan) dan berstatus milik sendiri (SD)</t>
  </si>
  <si>
    <t>Jika luas perpustakaan (= 200) m2 dan berstatus milik sendiri (SD)</t>
  </si>
  <si>
    <t>Jika luas perpustakaan (&lt; 200) m2 dan berstatus milik sendiri (SD)</t>
  </si>
  <si>
    <r>
      <t xml:space="preserve">Susunan mata kuliah/blok/modul memenuhi </t>
    </r>
    <r>
      <rPr>
        <b/>
        <sz val="12"/>
        <rFont val="Arial Narrow"/>
        <family val="2"/>
      </rPr>
      <t>aspek 1, 2 dan 3</t>
    </r>
  </si>
  <si>
    <r>
      <t xml:space="preserve">Susunan mata kuliah/blok/modul memenuhi </t>
    </r>
    <r>
      <rPr>
        <b/>
        <sz val="12"/>
        <rFont val="Arial Narrow"/>
        <family val="2"/>
      </rPr>
      <t>aspek 1 dan 2</t>
    </r>
  </si>
  <si>
    <r>
      <t xml:space="preserve">Jika PJP </t>
    </r>
    <r>
      <rPr>
        <sz val="12"/>
        <rFont val="Arial Narrow"/>
        <family val="2"/>
      </rPr>
      <t>&gt; 50%</t>
    </r>
  </si>
  <si>
    <r>
      <t xml:space="preserve">Jika PJP </t>
    </r>
    <r>
      <rPr>
        <sz val="12"/>
        <rFont val="Calibri"/>
        <family val="2"/>
      </rPr>
      <t>≤</t>
    </r>
    <r>
      <rPr>
        <sz val="12"/>
        <rFont val="Arial Narrow"/>
        <family val="2"/>
        <charset val="1"/>
      </rPr>
      <t xml:space="preserve"> 50% maka skore = 8 x PJP</t>
    </r>
  </si>
  <si>
    <r>
      <t xml:space="preserve">Preseptor atau sebutan lain yang sejenis, minimal memiliki kualifikasi seperti berikut:
a. </t>
    </r>
    <r>
      <rPr>
        <sz val="12"/>
        <rFont val="Arial Narrow"/>
        <family val="2"/>
      </rPr>
      <t xml:space="preserve">Berpendidikan profesi atau berpendidikan Diploma Tiga dengan pengalaman 10 (sepuluh) tahun atau berpendidikan Diploma Empat dengan pengalaman 5 (lima) tahun </t>
    </r>
    <r>
      <rPr>
        <sz val="12"/>
        <rFont val="Arial Narrow"/>
        <family val="2"/>
        <charset val="1"/>
      </rPr>
      <t xml:space="preserve">atau setara dengan KKNI level 7 (tujuh);
b. Memiliki Surat Tanda Registrasi (STR) sesuai bidang ilmu program studi diusulkan dan masih berlaku;
</t>
    </r>
    <r>
      <rPr>
        <sz val="12"/>
        <rFont val="Arial Narrow"/>
        <family val="2"/>
      </rPr>
      <t>c. Rasio preseptor</t>
    </r>
  </si>
  <si>
    <r>
      <t xml:space="preserve">Rasio preseptor (1:5) </t>
    </r>
    <r>
      <rPr>
        <sz val="12"/>
        <rFont val="Arial Narrow"/>
        <family val="2"/>
        <charset val="1"/>
      </rPr>
      <t>berpendidikan profesi atau berpendidikan Diploma Tiga dengan pengalaman 10 (sepuluh) tahun atau berpendidikan Diploma Empat dengan pengalaman 5 (lima) tahun dan memiliki STR yang masih berlaku</t>
    </r>
  </si>
  <si>
    <r>
      <t xml:space="preserve">Rasio preseptor (1:6-7) </t>
    </r>
    <r>
      <rPr>
        <sz val="12"/>
        <rFont val="Arial Narrow"/>
        <family val="2"/>
        <charset val="1"/>
      </rPr>
      <t>berpendidikan profesi atau berpendidikan Diploma Tiga dengan pengalaman 10 (sepuluh) tahun atau berpendidikan Diploma Empat dengan pengalaman 5 (lima) tahun dan memiliki STR yang masih berlaku</t>
    </r>
  </si>
  <si>
    <r>
      <t xml:space="preserve">Rasio preseptor (1:8) </t>
    </r>
    <r>
      <rPr>
        <sz val="12"/>
        <rFont val="Arial Narrow"/>
        <family val="2"/>
        <charset val="1"/>
      </rPr>
      <t>berpendidikan profesi atau berpendidikan Diploma Tiga dengan pengalaman 10 (sepuluh) tahun atau berpendidikan Diploma Empat dengan pengalaman 5 (lima) tahun dan memiliki STR yang masih berlaku</t>
    </r>
  </si>
  <si>
    <t>Rasio preseptor kurang dari (1: &gt;8) berpendidikan profesi atau berpendidikan Diploma Tiga dengan pengalaman 10 (sepuluh) tahun atau berpendidikan Diploma Empat dengan pengalaman 5 (lima) tahun dan memiliki STR yang masih berlaku</t>
  </si>
  <si>
    <t>Setiap mata kuliah berpraktikum/berpraktik  telah disediakan ruang pembelajaran khusus/laboratorium tersendiri dengan luasan yang melebihi kapasitas (&gt; 2) m2 per mahasiswa, 25 orang mahasiswa per ruang) dan berstatus milik sendiri, dilengkapi dengan peralatan yang lengkap dan mutakhir</t>
  </si>
  <si>
    <t>Setiap mata kuliah berpraktikum/berpraktik  telah disediakan ruang pembelajaran khusus/laboratorium tersendiri dengan luasan yang melebihi kapasitas (1.5 &lt; RPKL ≤ 2) m2 per mahasiswa, 25 orang mahasiswa per ruang) dan berstatus milik sendiri, dilengkapi dengan peralatan yang cukup lengkap dan mutakhir</t>
  </si>
  <si>
    <t>Cukup memadai, ruang pembelajaran khusus/laboratorium untuk mata kuliah berpraktikum/berpraktik  untuk 2 (dua) tahun pertama telah disiapkan dengan luasan yang sesuai (= 1,5) m2 per mahasiswa, 25 orang per ruang) dan berstatus milik sendiri, dilengkapi dengan peralatan yang cukup</t>
  </si>
  <si>
    <t>Sepuluh mata kuliah dilengkapi dengan RPS yang memenuhi 9 (sembilan) komponen</t>
  </si>
  <si>
    <t xml:space="preserve">Sepuluh mata kuliah dilengkapi dengan RPS yang memenuhi 9 (sembilan) komponen, menunjukkan secara jelas penciri program studi dan menggunakan referensi yang relevan  </t>
  </si>
  <si>
    <t>Tidak ada data tentang preseptor</t>
  </si>
  <si>
    <t>3.1.2  Rencana Perwujudan Good Governance dengan Lima Pilar Tata Pamong</t>
  </si>
  <si>
    <t>UPPS telah melaksanakan SPMI yang memenuhi aspek nomor 1 sampai dengan 3 (bagi usulan penambahan prodi), atau UPPS telah memiliki rancangan SPMI PT (bagi usulan pemukaan prodi dalam rangka pendirian PT) .</t>
  </si>
  <si>
    <t>Rumusan capaian pembelajaran: (a) sesuai dengan profil lulusan, (b) deskripsi kompetensinya sesuai SN-Dikti yang mencakup 4 (empat) domain capaian pembelajaran dan  sesuai level 5 (lima) KKNI  untuk program Diploma Tiga atau level 6 (enam) KKNI untuk program Sarjana Terapan, (3) relevan dengan keunggulan prodi, dan (4) mencantumkan paling sedikit SN Dikti sebagai rujukan</t>
  </si>
  <si>
    <t>Rumusan capaian pembelajaran: (a) sesuai dengan profil lulusan, (b) deskripsi kompetensinya sesuai SN-Dikti yang mencakup 4 (empat) domain capaian pembelajaran dan sesuai level 5 (lima) KKNI  untuk program Diploma Tiga atau level 6 (enam) KKNI untuk program Sarjana Terapan, dan (3) relevan dengan keunggulan prodi</t>
  </si>
  <si>
    <t>Rumusan capaian pembelajaran: (a) sesuai dengan profil lulusan, (b) deskripsi kompetensinya sesuai level 5 (lima) KKNI  untuk program Diploma Tiga atau level 6 (enam) KKNI untuk program Sarjana Terapan disertai jabaran capaian pembelajaran sesuai SN-Dikti, namun (c) tidak atau kurang relevan dengan keunggulan prodi</t>
  </si>
  <si>
    <t>Lampiran 2 Peraturan Badan Akreditasi Nasional Perguruan Tinggi Nomor 13 Tahun 2020 tentang Instrumen Pemenuhan Syarat Minimum Akreditasi Program Diploma Tiga dan Sarjana Terapan Bidang Kesehatan pada Perguruan Tinggi Penyelenggara Pendidikan Vokasi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</si>
</sst>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3" x14ac:knownFonts="1">
    <font>
      <sz val="11"/>
      <color theme="1"/>
      <name val="Calibri"/>
      <family val="2"/>
      <scheme val="minor"/>
    </font>
    <font>
      <sz val="10"/>
      <name val="Arial Narrow"/>
      <family val="2"/>
    </font>
    <font>
      <b/>
      <sz val="14"/>
      <name val="Arial Narrow"/>
      <family val="2"/>
    </font>
    <font>
      <b/>
      <sz val="12"/>
      <name val="Arial Narrow"/>
      <family val="2"/>
    </font>
    <font>
      <sz val="11"/>
      <name val="Arial Narrow"/>
      <family val="2"/>
    </font>
    <font>
      <sz val="12"/>
      <name val="Arial Narrow"/>
      <family val="2"/>
    </font>
    <font>
      <b/>
      <sz val="11"/>
      <name val="Arial Narrow"/>
      <family val="2"/>
    </font>
    <font>
      <i/>
      <sz val="12"/>
      <name val="Arial Narrow"/>
      <family val="2"/>
    </font>
    <font>
      <sz val="14"/>
      <name val="Arial Narrow"/>
      <family val="2"/>
    </font>
    <font>
      <b/>
      <sz val="10"/>
      <name val="Arial Narrow"/>
      <family val="2"/>
    </font>
    <font>
      <b/>
      <sz val="10"/>
      <color theme="1"/>
      <name val="Arial Narrow"/>
      <family val="2"/>
    </font>
    <font>
      <sz val="10"/>
      <color theme="1"/>
      <name val="Arial Narrow"/>
      <family val="2"/>
    </font>
    <font>
      <sz val="10"/>
      <color rgb="FFFF0000"/>
      <name val="Arial Narrow"/>
      <family val="2"/>
    </font>
    <font>
      <i/>
      <sz val="10"/>
      <name val="Arial Narrow"/>
      <family val="2"/>
    </font>
    <font>
      <b/>
      <sz val="12"/>
      <name val="Arial Narrow"/>
      <family val="2"/>
      <charset val="1"/>
    </font>
    <font>
      <sz val="12"/>
      <name val="Arial Narrow"/>
      <family val="2"/>
      <charset val="1"/>
    </font>
    <font>
      <sz val="11"/>
      <color theme="1"/>
      <name val="Calibri"/>
      <family val="2"/>
      <scheme val="minor"/>
    </font>
    <font>
      <b/>
      <sz val="12"/>
      <color rgb="FFFF0000"/>
      <name val="Arial Narrow"/>
      <family val="2"/>
    </font>
    <font>
      <b/>
      <sz val="12"/>
      <color rgb="FF00B0F0"/>
      <name val="Arial Narrow"/>
      <family val="2"/>
    </font>
    <font>
      <b/>
      <sz val="16"/>
      <name val="Arial Narrow"/>
      <family val="2"/>
    </font>
    <font>
      <b/>
      <i/>
      <sz val="12"/>
      <name val="Arial Narrow"/>
      <family val="2"/>
    </font>
    <font>
      <sz val="12"/>
      <name val="Calibri"/>
      <family val="2"/>
    </font>
    <font>
      <sz val="13.8"/>
      <name val="Arial Narrow"/>
      <family val="2"/>
    </font>
  </fonts>
  <fills count="10">
    <fill>
      <patternFill patternType="none"/>
    </fill>
    <fill>
      <patternFill patternType="gray125"/>
    </fill>
    <fill>
      <patternFill patternType="solid">
        <fgColor rgb="FF00FF00"/>
        <bgColor indexed="64"/>
      </patternFill>
    </fill>
    <fill>
      <patternFill patternType="solid">
        <fgColor rgb="FFFFFF00"/>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8" tint="0.39997558519241921"/>
        <bgColor indexed="64"/>
      </patternFill>
    </fill>
    <fill>
      <patternFill patternType="solid">
        <fgColor theme="0"/>
        <bgColor indexed="64"/>
      </patternFill>
    </fill>
  </fills>
  <borders count="20">
    <border>
      <left/>
      <right/>
      <top/>
      <bottom/>
      <diagonal/>
    </border>
    <border>
      <left style="thin">
        <color auto="1"/>
      </left>
      <right style="thin">
        <color auto="1"/>
      </right>
      <top style="thin">
        <color auto="1"/>
      </top>
      <bottom style="thin">
        <color auto="1"/>
      </bottom>
      <diagonal/>
    </border>
    <border>
      <left style="medium">
        <color indexed="64"/>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thin">
        <color auto="1"/>
      </left>
      <right/>
      <top style="medium">
        <color indexed="64"/>
      </top>
      <bottom style="thin">
        <color auto="1"/>
      </bottom>
      <diagonal/>
    </border>
    <border>
      <left style="medium">
        <color indexed="64"/>
      </left>
      <right style="thin">
        <color auto="1"/>
      </right>
      <top style="thin">
        <color auto="1"/>
      </top>
      <bottom/>
      <diagonal/>
    </border>
    <border>
      <left style="thin">
        <color auto="1"/>
      </left>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right style="medium">
        <color indexed="64"/>
      </right>
      <top/>
      <bottom style="thin">
        <color auto="1"/>
      </bottom>
      <diagonal/>
    </border>
  </borders>
  <cellStyleXfs count="2">
    <xf numFmtId="0" fontId="0" fillId="0" borderId="0"/>
    <xf numFmtId="9" fontId="16" fillId="0" borderId="0" applyFont="0" applyFill="0" applyBorder="0" applyAlignment="0" applyProtection="0"/>
  </cellStyleXfs>
  <cellXfs count="179">
    <xf numFmtId="0" fontId="0" fillId="0" borderId="0" xfId="0"/>
    <xf numFmtId="0" fontId="4" fillId="0" borderId="0" xfId="0" applyFont="1" applyAlignment="1">
      <alignment vertical="center" wrapText="1"/>
    </xf>
    <xf numFmtId="0" fontId="5"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11" fillId="0" borderId="0" xfId="0" applyFont="1" applyAlignment="1">
      <alignment vertical="center" wrapText="1"/>
    </xf>
    <xf numFmtId="0" fontId="9"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Fill="1" applyBorder="1" applyAlignment="1">
      <alignment vertical="center" wrapText="1"/>
    </xf>
    <xf numFmtId="0" fontId="9" fillId="0" borderId="1" xfId="0" applyFont="1" applyBorder="1" applyAlignment="1">
      <alignment horizontal="left" vertical="center" wrapText="1"/>
    </xf>
    <xf numFmtId="0" fontId="11" fillId="2" borderId="1" xfId="0" applyFont="1" applyFill="1" applyBorder="1" applyAlignment="1">
      <alignment vertical="center" wrapText="1"/>
    </xf>
    <xf numFmtId="0" fontId="11" fillId="0" borderId="1" xfId="0" applyFont="1" applyFill="1" applyBorder="1" applyAlignment="1">
      <alignment vertical="top" wrapText="1"/>
    </xf>
    <xf numFmtId="0" fontId="11" fillId="0" borderId="1" xfId="0" applyFont="1" applyBorder="1" applyAlignment="1">
      <alignment vertical="center" wrapText="1"/>
    </xf>
    <xf numFmtId="0" fontId="1" fillId="2" borderId="1" xfId="0" applyFont="1" applyFill="1" applyBorder="1" applyAlignment="1">
      <alignment vertical="center" wrapText="1"/>
    </xf>
    <xf numFmtId="0" fontId="10" fillId="0" borderId="0" xfId="0" applyFont="1" applyAlignment="1">
      <alignment horizontal="center" vertical="center" wrapText="1"/>
    </xf>
    <xf numFmtId="0" fontId="11" fillId="0" borderId="0" xfId="0" applyFont="1" applyAlignment="1">
      <alignment horizontal="center" vertical="center" wrapText="1"/>
    </xf>
    <xf numFmtId="0" fontId="11" fillId="0" borderId="0" xfId="0" applyFont="1" applyFill="1" applyAlignment="1">
      <alignment vertical="center" wrapText="1"/>
    </xf>
    <xf numFmtId="0" fontId="1" fillId="0" borderId="1" xfId="0" applyFont="1" applyBorder="1" applyAlignment="1">
      <alignment vertical="top" wrapText="1"/>
    </xf>
    <xf numFmtId="0" fontId="9" fillId="0" borderId="1" xfId="0" applyFont="1" applyFill="1" applyBorder="1" applyAlignment="1">
      <alignment horizontal="center" vertical="top" wrapText="1"/>
    </xf>
    <xf numFmtId="0" fontId="11" fillId="3" borderId="1" xfId="0" applyFont="1" applyFill="1" applyBorder="1" applyAlignment="1">
      <alignment vertical="center" wrapText="1"/>
    </xf>
    <xf numFmtId="0" fontId="9" fillId="4" borderId="1" xfId="0" applyFont="1" applyFill="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5" fillId="5" borderId="1" xfId="0" applyFont="1" applyFill="1" applyBorder="1" applyAlignment="1">
      <alignment vertical="center" wrapText="1"/>
    </xf>
    <xf numFmtId="0" fontId="3" fillId="5" borderId="1" xfId="0" applyFont="1" applyFill="1" applyBorder="1" applyAlignment="1">
      <alignment horizontal="left" vertical="center" wrapText="1"/>
    </xf>
    <xf numFmtId="0" fontId="4" fillId="5" borderId="1" xfId="0" applyFont="1" applyFill="1" applyBorder="1" applyAlignment="1">
      <alignment vertical="center" wrapText="1"/>
    </xf>
    <xf numFmtId="2" fontId="6" fillId="5" borderId="1" xfId="0" applyNumberFormat="1" applyFont="1" applyFill="1" applyBorder="1" applyAlignment="1">
      <alignment horizontal="center" vertical="center" wrapText="1"/>
    </xf>
    <xf numFmtId="0" fontId="6" fillId="6" borderId="1" xfId="0" applyFont="1" applyFill="1" applyBorder="1" applyAlignment="1">
      <alignment horizontal="center" vertical="center" wrapText="1"/>
    </xf>
    <xf numFmtId="0" fontId="5" fillId="6" borderId="1" xfId="0" applyFont="1" applyFill="1" applyBorder="1" applyAlignment="1">
      <alignment vertical="center" wrapText="1"/>
    </xf>
    <xf numFmtId="0" fontId="3" fillId="6" borderId="1" xfId="0" applyFont="1" applyFill="1" applyBorder="1" applyAlignment="1">
      <alignment horizontal="left" vertical="center" wrapText="1"/>
    </xf>
    <xf numFmtId="0" fontId="4" fillId="6" borderId="1" xfId="0" applyFont="1" applyFill="1" applyBorder="1" applyAlignment="1">
      <alignment vertical="center" wrapText="1"/>
    </xf>
    <xf numFmtId="2" fontId="6" fillId="6" borderId="1" xfId="0" applyNumberFormat="1" applyFont="1" applyFill="1" applyBorder="1" applyAlignment="1">
      <alignment horizontal="center" vertical="center" wrapText="1"/>
    </xf>
    <xf numFmtId="0" fontId="6" fillId="7" borderId="1" xfId="0" applyFont="1" applyFill="1" applyBorder="1" applyAlignment="1">
      <alignment horizontal="center" vertical="center" wrapText="1"/>
    </xf>
    <xf numFmtId="0" fontId="5" fillId="7" borderId="1" xfId="0" applyFont="1" applyFill="1" applyBorder="1" applyAlignment="1">
      <alignment vertical="center" wrapText="1"/>
    </xf>
    <xf numFmtId="2" fontId="6" fillId="7" borderId="1" xfId="0" applyNumberFormat="1" applyFont="1" applyFill="1" applyBorder="1" applyAlignment="1">
      <alignment horizontal="center" vertical="center" wrapText="1"/>
    </xf>
    <xf numFmtId="0" fontId="4" fillId="0" borderId="0" xfId="0" applyFont="1" applyAlignment="1">
      <alignment horizontal="center" vertical="center" wrapText="1"/>
    </xf>
    <xf numFmtId="0" fontId="5" fillId="5"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15" fillId="0" borderId="1" xfId="0" applyFont="1" applyBorder="1" applyAlignment="1">
      <alignment horizontal="center" vertical="center"/>
    </xf>
    <xf numFmtId="0" fontId="15" fillId="0" borderId="0" xfId="0" applyFont="1" applyAlignment="1">
      <alignment vertical="center" wrapText="1"/>
    </xf>
    <xf numFmtId="0" fontId="14" fillId="0" borderId="1" xfId="0" applyFont="1" applyBorder="1" applyAlignment="1">
      <alignment horizontal="center" vertical="top" wrapText="1"/>
    </xf>
    <xf numFmtId="0" fontId="15" fillId="0" borderId="1" xfId="0" applyFont="1" applyBorder="1" applyAlignment="1">
      <alignment horizontal="left" vertical="top" wrapText="1"/>
    </xf>
    <xf numFmtId="0" fontId="15" fillId="0" borderId="1" xfId="0" applyFont="1" applyBorder="1" applyAlignment="1" applyProtection="1">
      <alignment vertical="top" wrapText="1"/>
      <protection locked="0"/>
    </xf>
    <xf numFmtId="0" fontId="15" fillId="0" borderId="1" xfId="0" applyFont="1" applyBorder="1" applyAlignment="1">
      <alignment vertical="top" wrapText="1"/>
    </xf>
    <xf numFmtId="0" fontId="15" fillId="0" borderId="1" xfId="0" applyFont="1" applyBorder="1" applyAlignment="1">
      <alignment vertical="center" wrapText="1"/>
    </xf>
    <xf numFmtId="0" fontId="15" fillId="0" borderId="1" xfId="0" applyFont="1" applyBorder="1" applyAlignment="1">
      <alignment horizontal="center" vertical="top" wrapText="1"/>
    </xf>
    <xf numFmtId="0" fontId="1" fillId="0" borderId="1" xfId="0" applyFont="1" applyBorder="1" applyAlignment="1">
      <alignment horizontal="left" vertical="center" wrapText="1"/>
    </xf>
    <xf numFmtId="0" fontId="1" fillId="0" borderId="4" xfId="0" applyFont="1" applyFill="1" applyBorder="1" applyAlignment="1">
      <alignment horizontal="left" vertical="top" wrapText="1"/>
    </xf>
    <xf numFmtId="21" fontId="1" fillId="0" borderId="1" xfId="0" applyNumberFormat="1" applyFont="1" applyBorder="1" applyAlignment="1">
      <alignment horizontal="left" vertical="center" wrapText="1"/>
    </xf>
    <xf numFmtId="0" fontId="15" fillId="0" borderId="1" xfId="0" applyFont="1" applyFill="1" applyBorder="1" applyAlignment="1">
      <alignment vertical="center" wrapText="1"/>
    </xf>
    <xf numFmtId="0" fontId="15" fillId="0" borderId="1" xfId="0" applyFont="1" applyFill="1" applyBorder="1" applyAlignment="1">
      <alignment vertical="top" wrapText="1"/>
    </xf>
    <xf numFmtId="0" fontId="14" fillId="0" borderId="0" xfId="0" applyFont="1" applyAlignment="1">
      <alignment horizontal="center" vertical="center" wrapText="1"/>
    </xf>
    <xf numFmtId="0" fontId="15" fillId="0" borderId="0" xfId="0" applyFont="1" applyAlignment="1">
      <alignment horizontal="center" vertical="center" wrapText="1"/>
    </xf>
    <xf numFmtId="0" fontId="15" fillId="0" borderId="0" xfId="0" applyFont="1" applyFill="1" applyAlignment="1">
      <alignment vertical="center" wrapText="1"/>
    </xf>
    <xf numFmtId="0" fontId="6" fillId="2" borderId="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5" fillId="7"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2" fontId="4" fillId="7" borderId="1" xfId="0" applyNumberFormat="1" applyFont="1" applyFill="1" applyBorder="1" applyAlignment="1">
      <alignment horizontal="center" vertical="center" wrapText="1"/>
    </xf>
    <xf numFmtId="0" fontId="5" fillId="7" borderId="1" xfId="0" applyFont="1" applyFill="1" applyBorder="1" applyAlignment="1">
      <alignment horizontal="left" vertical="center" wrapText="1"/>
    </xf>
    <xf numFmtId="0" fontId="5" fillId="0" borderId="1" xfId="0" applyFont="1" applyBorder="1" applyAlignment="1">
      <alignment vertical="top" wrapText="1"/>
    </xf>
    <xf numFmtId="0" fontId="5" fillId="0" borderId="1" xfId="0" applyFont="1" applyBorder="1" applyAlignment="1">
      <alignment horizontal="left" vertical="top" wrapText="1"/>
    </xf>
    <xf numFmtId="2" fontId="18" fillId="3" borderId="1" xfId="0" applyNumberFormat="1" applyFont="1" applyFill="1" applyBorder="1" applyAlignment="1">
      <alignment horizontal="center" vertical="center" wrapText="1"/>
    </xf>
    <xf numFmtId="2" fontId="3" fillId="8" borderId="1" xfId="0" applyNumberFormat="1" applyFont="1" applyFill="1" applyBorder="1" applyAlignment="1">
      <alignment horizontal="right" vertical="center" wrapText="1"/>
    </xf>
    <xf numFmtId="2" fontId="17" fillId="3" borderId="1" xfId="0" applyNumberFormat="1" applyFont="1" applyFill="1" applyBorder="1" applyAlignment="1">
      <alignment horizontal="center" vertical="center" wrapText="1"/>
    </xf>
    <xf numFmtId="2" fontId="5"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2" fontId="19" fillId="8" borderId="1" xfId="0" applyNumberFormat="1" applyFont="1" applyFill="1" applyBorder="1" applyAlignment="1">
      <alignment horizontal="right" vertical="center" wrapText="1"/>
    </xf>
    <xf numFmtId="0" fontId="3" fillId="2" borderId="0" xfId="0" applyFont="1" applyFill="1" applyAlignment="1">
      <alignment horizontal="center" vertical="center" wrapText="1"/>
    </xf>
    <xf numFmtId="164" fontId="3" fillId="2" borderId="0" xfId="1" applyNumberFormat="1" applyFont="1" applyFill="1" applyAlignment="1">
      <alignment horizontal="center" vertical="center" wrapText="1"/>
    </xf>
    <xf numFmtId="164" fontId="3" fillId="2" borderId="1" xfId="1" applyNumberFormat="1" applyFont="1" applyFill="1" applyBorder="1" applyAlignment="1">
      <alignment horizontal="center" vertical="center" wrapText="1"/>
    </xf>
    <xf numFmtId="2" fontId="3" fillId="2" borderId="0" xfId="0" applyNumberFormat="1" applyFont="1" applyFill="1" applyAlignment="1">
      <alignment horizontal="center" vertical="center" wrapText="1"/>
    </xf>
    <xf numFmtId="164" fontId="4" fillId="6" borderId="1" xfId="1" applyNumberFormat="1" applyFont="1" applyFill="1" applyBorder="1" applyAlignment="1">
      <alignment horizontal="center" vertical="center" wrapText="1"/>
    </xf>
    <xf numFmtId="164" fontId="4" fillId="5" borderId="1" xfId="1" applyNumberFormat="1" applyFont="1" applyFill="1" applyBorder="1" applyAlignment="1">
      <alignment horizontal="center" vertical="center" wrapText="1"/>
    </xf>
    <xf numFmtId="164" fontId="4" fillId="7" borderId="3" xfId="1" applyNumberFormat="1" applyFont="1" applyFill="1" applyBorder="1" applyAlignment="1">
      <alignment horizontal="center" vertical="center" wrapText="1"/>
    </xf>
    <xf numFmtId="164" fontId="4" fillId="7" borderId="1" xfId="1" applyNumberFormat="1"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5" fillId="0" borderId="1" xfId="0" applyFont="1" applyFill="1" applyBorder="1" applyAlignment="1">
      <alignment vertical="top" wrapText="1"/>
    </xf>
    <xf numFmtId="0" fontId="15" fillId="0" borderId="1" xfId="0" applyFont="1" applyFill="1" applyBorder="1" applyAlignment="1" applyProtection="1">
      <alignment horizontal="left" vertical="top" wrapText="1"/>
      <protection locked="0"/>
    </xf>
    <xf numFmtId="0" fontId="15" fillId="0" borderId="1" xfId="0" applyFont="1" applyFill="1" applyBorder="1" applyAlignment="1" applyProtection="1">
      <alignment horizontal="center" vertical="top" wrapText="1"/>
      <protection locked="0"/>
    </xf>
    <xf numFmtId="0" fontId="15" fillId="0" borderId="1" xfId="0" applyFont="1" applyFill="1" applyBorder="1" applyAlignment="1">
      <alignment horizontal="left" vertical="top" wrapText="1"/>
    </xf>
    <xf numFmtId="0" fontId="15" fillId="0" borderId="3" xfId="0" applyFont="1" applyFill="1" applyBorder="1" applyAlignment="1">
      <alignment horizontal="left" vertical="center" wrapText="1"/>
    </xf>
    <xf numFmtId="0" fontId="14" fillId="0" borderId="1" xfId="0" applyFont="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5" fillId="0" borderId="1" xfId="0" applyFont="1" applyFill="1" applyBorder="1" applyAlignment="1" applyProtection="1">
      <alignment horizontal="left" vertical="top" wrapText="1"/>
      <protection locked="0"/>
    </xf>
    <xf numFmtId="0" fontId="5" fillId="0" borderId="1" xfId="0" applyFont="1" applyFill="1" applyBorder="1" applyAlignment="1" applyProtection="1">
      <alignment vertical="top" wrapText="1"/>
      <protection locked="0"/>
    </xf>
    <xf numFmtId="0" fontId="9"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1" xfId="0" applyFont="1" applyBorder="1" applyAlignment="1">
      <alignment horizontal="left" vertical="center" wrapText="1"/>
    </xf>
    <xf numFmtId="0" fontId="10" fillId="0" borderId="3" xfId="0" applyFont="1" applyBorder="1" applyAlignment="1">
      <alignment horizontal="left" vertical="center" wrapText="1"/>
    </xf>
    <xf numFmtId="0" fontId="10" fillId="0" borderId="7" xfId="0" applyFont="1" applyBorder="1" applyAlignment="1">
      <alignment horizontal="left" vertical="center" wrapText="1"/>
    </xf>
    <xf numFmtId="0" fontId="10" fillId="0" borderId="4" xfId="0" applyFont="1" applyBorder="1" applyAlignment="1">
      <alignment horizontal="left" vertical="center" wrapText="1"/>
    </xf>
    <xf numFmtId="0" fontId="10" fillId="0" borderId="1" xfId="0" applyFont="1" applyBorder="1" applyAlignment="1">
      <alignment horizontal="left" vertical="center" wrapText="1"/>
    </xf>
    <xf numFmtId="0" fontId="11" fillId="0" borderId="1"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15" fillId="0" borderId="7"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14" fillId="0" borderId="15"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Fill="1" applyBorder="1" applyAlignment="1">
      <alignment horizontal="center" vertical="center" wrapText="1"/>
    </xf>
    <xf numFmtId="0" fontId="14" fillId="9" borderId="1" xfId="0" applyFont="1" applyFill="1" applyBorder="1" applyAlignment="1">
      <alignment horizontal="center" vertical="center" wrapText="1"/>
    </xf>
    <xf numFmtId="0" fontId="15" fillId="0" borderId="6"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7" xfId="0" applyFont="1" applyBorder="1" applyAlignment="1">
      <alignment horizontal="center" vertical="center"/>
    </xf>
    <xf numFmtId="0" fontId="15" fillId="0" borderId="16" xfId="0" applyFont="1" applyBorder="1" applyAlignment="1">
      <alignment horizontal="center" vertical="center"/>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5" fillId="0" borderId="3" xfId="0" applyFont="1" applyBorder="1" applyAlignment="1">
      <alignment horizontal="left" vertical="top" wrapText="1"/>
    </xf>
    <xf numFmtId="0" fontId="15" fillId="0" borderId="4" xfId="0" applyFont="1" applyBorder="1" applyAlignment="1">
      <alignment horizontal="left" vertical="top" wrapText="1"/>
    </xf>
    <xf numFmtId="0" fontId="14" fillId="0" borderId="1" xfId="0" applyFont="1" applyBorder="1" applyAlignment="1">
      <alignment horizontal="left" vertical="center" wrapText="1"/>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4" xfId="0" applyFont="1" applyBorder="1" applyAlignment="1">
      <alignment horizontal="center" vertical="center" wrapText="1"/>
    </xf>
    <xf numFmtId="0" fontId="14" fillId="0" borderId="7" xfId="0" applyFont="1" applyBorder="1" applyAlignment="1">
      <alignment horizontal="center" vertical="center" wrapText="1"/>
    </xf>
    <xf numFmtId="0" fontId="15" fillId="0" borderId="7" xfId="0" applyFont="1" applyBorder="1" applyAlignment="1">
      <alignment horizontal="left" vertical="top" wrapText="1"/>
    </xf>
    <xf numFmtId="0" fontId="14" fillId="0" borderId="7"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5" fillId="0" borderId="3"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4" xfId="0" applyFont="1" applyFill="1" applyBorder="1" applyAlignment="1">
      <alignment horizontal="center" vertical="center" wrapText="1"/>
    </xf>
    <xf numFmtId="164" fontId="4" fillId="7" borderId="3" xfId="1" applyNumberFormat="1" applyFont="1" applyFill="1" applyBorder="1" applyAlignment="1">
      <alignment horizontal="center" vertical="center" wrapText="1"/>
    </xf>
    <xf numFmtId="164" fontId="4" fillId="7" borderId="4" xfId="1" applyNumberFormat="1" applyFont="1" applyFill="1" applyBorder="1" applyAlignment="1">
      <alignment horizontal="center" vertical="center" wrapText="1"/>
    </xf>
    <xf numFmtId="0" fontId="2" fillId="7" borderId="1" xfId="0" applyFont="1" applyFill="1" applyBorder="1" applyAlignment="1">
      <alignment horizontal="left" vertical="center" wrapText="1"/>
    </xf>
    <xf numFmtId="0" fontId="5" fillId="7"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164" fontId="4" fillId="7" borderId="1" xfId="1" applyNumberFormat="1"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164" fontId="4" fillId="5" borderId="3" xfId="1" applyNumberFormat="1" applyFont="1" applyFill="1" applyBorder="1" applyAlignment="1">
      <alignment horizontal="center" vertical="center" wrapText="1"/>
    </xf>
    <xf numFmtId="164" fontId="4" fillId="5" borderId="4" xfId="1" applyNumberFormat="1" applyFont="1" applyFill="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4"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5" xfId="0" applyFont="1" applyBorder="1" applyAlignment="1">
      <alignment horizontal="center" vertical="center" wrapText="1"/>
    </xf>
    <xf numFmtId="0" fontId="2" fillId="6" borderId="3" xfId="0" applyFont="1" applyFill="1" applyBorder="1" applyAlignment="1">
      <alignment horizontal="left" vertical="center" wrapText="1"/>
    </xf>
    <xf numFmtId="0" fontId="2" fillId="6" borderId="7" xfId="0" applyFont="1" applyFill="1" applyBorder="1" applyAlignment="1">
      <alignment horizontal="left" vertical="center" wrapText="1"/>
    </xf>
    <xf numFmtId="0" fontId="2" fillId="6" borderId="4" xfId="0" applyFont="1" applyFill="1" applyBorder="1" applyAlignment="1">
      <alignment horizontal="left" vertical="center" wrapText="1"/>
    </xf>
    <xf numFmtId="0" fontId="5" fillId="7" borderId="3" xfId="0" applyFont="1" applyFill="1" applyBorder="1" applyAlignment="1">
      <alignment horizontal="left" vertical="center" wrapText="1"/>
    </xf>
    <xf numFmtId="0" fontId="5" fillId="7" borderId="7" xfId="0" applyFont="1" applyFill="1" applyBorder="1" applyAlignment="1">
      <alignment horizontal="left" vertical="center" wrapText="1"/>
    </xf>
    <xf numFmtId="0" fontId="5" fillId="7" borderId="4" xfId="0" applyFont="1" applyFill="1" applyBorder="1" applyAlignment="1">
      <alignment horizontal="left"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8" borderId="10" xfId="0" applyFont="1" applyFill="1" applyBorder="1" applyAlignment="1">
      <alignment horizontal="center" vertical="center" wrapText="1"/>
    </xf>
    <xf numFmtId="0" fontId="3" fillId="8" borderId="11" xfId="0" applyFont="1" applyFill="1" applyBorder="1" applyAlignment="1">
      <alignment horizontal="center" vertical="center" wrapText="1"/>
    </xf>
    <xf numFmtId="0" fontId="3" fillId="0" borderId="19" xfId="0" applyFont="1" applyBorder="1" applyAlignment="1">
      <alignment horizontal="center" vertical="center" wrapText="1"/>
    </xf>
    <xf numFmtId="0" fontId="2" fillId="2" borderId="3"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4" xfId="0" applyFont="1" applyFill="1" applyBorder="1" applyAlignment="1">
      <alignment horizontal="center" vertical="center" wrapText="1"/>
    </xf>
    <xf numFmtId="164" fontId="4" fillId="6" borderId="3" xfId="1" applyNumberFormat="1" applyFont="1" applyFill="1" applyBorder="1" applyAlignment="1">
      <alignment horizontal="center" vertical="center" wrapText="1"/>
    </xf>
    <xf numFmtId="164" fontId="4" fillId="6" borderId="7" xfId="1" applyNumberFormat="1" applyFont="1" applyFill="1" applyBorder="1" applyAlignment="1">
      <alignment horizontal="center" vertical="center" wrapText="1"/>
    </xf>
    <xf numFmtId="164" fontId="4" fillId="6" borderId="4" xfId="1" applyNumberFormat="1" applyFont="1" applyFill="1" applyBorder="1" applyAlignment="1">
      <alignment horizontal="center" vertical="center" wrapText="1"/>
    </xf>
    <xf numFmtId="164" fontId="4" fillId="7" borderId="7" xfId="1" applyNumberFormat="1" applyFont="1" applyFill="1" applyBorder="1" applyAlignment="1">
      <alignment horizontal="center" vertical="center" wrapText="1"/>
    </xf>
    <xf numFmtId="0" fontId="3" fillId="2" borderId="7" xfId="0" applyFont="1" applyFill="1" applyBorder="1" applyAlignment="1">
      <alignment horizontal="center" vertical="center" wrapText="1"/>
    </xf>
    <xf numFmtId="0" fontId="2" fillId="5" borderId="1" xfId="0" applyFont="1" applyFill="1" applyBorder="1" applyAlignment="1">
      <alignment horizontal="left" vertical="center" wrapText="1"/>
    </xf>
    <xf numFmtId="164" fontId="4" fillId="5" borderId="1" xfId="1" applyNumberFormat="1" applyFont="1" applyFill="1" applyBorder="1" applyAlignment="1">
      <alignment horizontal="center" vertical="center" wrapText="1"/>
    </xf>
    <xf numFmtId="0" fontId="5" fillId="5" borderId="3" xfId="0" applyFont="1" applyFill="1" applyBorder="1" applyAlignment="1">
      <alignment horizontal="left" vertical="center" wrapText="1"/>
    </xf>
    <xf numFmtId="0" fontId="5" fillId="5" borderId="4" xfId="0" applyFont="1" applyFill="1" applyBorder="1" applyAlignment="1">
      <alignment horizontal="left" vertical="center" wrapText="1"/>
    </xf>
    <xf numFmtId="0" fontId="5" fillId="0" borderId="0" xfId="0" applyFont="1" applyAlignment="1">
      <alignment horizontal="left" vertical="center"/>
    </xf>
  </cellXfs>
  <cellStyles count="2">
    <cellStyle name="Normal" xfId="0" builtinId="0"/>
    <cellStyle name="Percent" xfId="1" builtinId="5"/>
  </cellStyles>
  <dxfs count="4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topLeftCell="D1" zoomScale="140" zoomScaleNormal="140" zoomScalePageLayoutView="140" workbookViewId="0">
      <selection activeCell="C1" sqref="A1:XFD1048576"/>
    </sheetView>
  </sheetViews>
  <sheetFormatPr defaultColWidth="8.90625" defaultRowHeight="13" x14ac:dyDescent="0.35"/>
  <cols>
    <col min="1" max="1" width="9.453125" style="14" customWidth="1"/>
    <col min="2" max="2" width="18.08984375" style="15" customWidth="1"/>
    <col min="3" max="3" width="40.54296875" style="16" customWidth="1"/>
    <col min="4" max="4" width="42.453125" style="5" customWidth="1"/>
    <col min="5" max="5" width="13.6328125" style="16" customWidth="1"/>
    <col min="6" max="6" width="25.08984375" style="16" customWidth="1"/>
    <col min="7" max="7" width="13.6328125" style="16" customWidth="1"/>
    <col min="8" max="8" width="25.08984375" style="16" customWidth="1"/>
    <col min="9" max="9" width="13.6328125" style="16" customWidth="1"/>
    <col min="10" max="10" width="24.90625" style="16" customWidth="1"/>
    <col min="11" max="11" width="14.36328125" style="16" customWidth="1"/>
    <col min="12" max="12" width="24.90625" style="16" customWidth="1"/>
    <col min="13" max="13" width="14.08984375" style="16" customWidth="1"/>
    <col min="14" max="14" width="24.90625" style="16" customWidth="1"/>
    <col min="15" max="15" width="14.36328125" style="16" customWidth="1"/>
    <col min="16" max="16" width="24.90625" style="16" customWidth="1"/>
    <col min="17" max="16384" width="8.90625" style="5"/>
  </cols>
  <sheetData>
    <row r="1" spans="1:16" ht="29.15" customHeight="1" x14ac:dyDescent="0.35">
      <c r="A1" s="90" t="s">
        <v>15</v>
      </c>
      <c r="B1" s="90" t="s">
        <v>2</v>
      </c>
      <c r="C1" s="91" t="s">
        <v>0</v>
      </c>
      <c r="D1" s="90" t="s">
        <v>20</v>
      </c>
      <c r="E1" s="92" t="s">
        <v>59</v>
      </c>
      <c r="F1" s="92"/>
      <c r="G1" s="92" t="s">
        <v>60</v>
      </c>
      <c r="H1" s="92"/>
      <c r="I1" s="92" t="s">
        <v>62</v>
      </c>
      <c r="J1" s="92"/>
      <c r="K1" s="92" t="s">
        <v>61</v>
      </c>
      <c r="L1" s="92"/>
      <c r="M1" s="92" t="s">
        <v>64</v>
      </c>
      <c r="N1" s="92"/>
      <c r="O1" s="92" t="s">
        <v>63</v>
      </c>
      <c r="P1" s="92"/>
    </row>
    <row r="2" spans="1:16" x14ac:dyDescent="0.35">
      <c r="A2" s="90"/>
      <c r="B2" s="90"/>
      <c r="C2" s="91"/>
      <c r="D2" s="90"/>
      <c r="E2" s="6" t="s">
        <v>21</v>
      </c>
      <c r="F2" s="6" t="s">
        <v>1</v>
      </c>
      <c r="G2" s="6" t="s">
        <v>21</v>
      </c>
      <c r="H2" s="6" t="s">
        <v>1</v>
      </c>
      <c r="I2" s="6" t="s">
        <v>21</v>
      </c>
      <c r="J2" s="6" t="s">
        <v>1</v>
      </c>
      <c r="K2" s="6" t="s">
        <v>21</v>
      </c>
      <c r="L2" s="6" t="s">
        <v>1</v>
      </c>
      <c r="M2" s="6" t="s">
        <v>21</v>
      </c>
      <c r="N2" s="6" t="s">
        <v>1</v>
      </c>
      <c r="O2" s="6" t="s">
        <v>21</v>
      </c>
      <c r="P2" s="6" t="s">
        <v>1</v>
      </c>
    </row>
    <row r="3" spans="1:16" ht="142.5" customHeight="1" x14ac:dyDescent="0.35">
      <c r="A3" s="7">
        <v>1</v>
      </c>
      <c r="B3" s="93" t="s">
        <v>7</v>
      </c>
      <c r="C3" s="8" t="s">
        <v>4</v>
      </c>
      <c r="D3" s="9"/>
      <c r="E3" s="6" t="s">
        <v>16</v>
      </c>
      <c r="F3" s="11" t="s">
        <v>48</v>
      </c>
      <c r="G3" s="6" t="s">
        <v>16</v>
      </c>
      <c r="H3" s="11" t="s">
        <v>48</v>
      </c>
      <c r="I3" s="6" t="s">
        <v>16</v>
      </c>
      <c r="J3" s="11" t="s">
        <v>48</v>
      </c>
      <c r="K3" s="6" t="s">
        <v>16</v>
      </c>
      <c r="L3" s="11" t="s">
        <v>48</v>
      </c>
      <c r="M3" s="6" t="s">
        <v>16</v>
      </c>
      <c r="N3" s="11" t="s">
        <v>70</v>
      </c>
      <c r="O3" s="6" t="s">
        <v>16</v>
      </c>
      <c r="P3" s="11" t="s">
        <v>78</v>
      </c>
    </row>
    <row r="4" spans="1:16" ht="105" customHeight="1" x14ac:dyDescent="0.35">
      <c r="A4" s="7">
        <f>A3+1</f>
        <v>2</v>
      </c>
      <c r="B4" s="93"/>
      <c r="C4" s="8" t="s">
        <v>3</v>
      </c>
      <c r="D4" s="9"/>
      <c r="E4" s="6" t="s">
        <v>16</v>
      </c>
      <c r="F4" s="11" t="s">
        <v>73</v>
      </c>
      <c r="G4" s="6" t="s">
        <v>16</v>
      </c>
      <c r="H4" s="11" t="s">
        <v>72</v>
      </c>
      <c r="I4" s="6" t="s">
        <v>16</v>
      </c>
      <c r="J4" s="11" t="s">
        <v>73</v>
      </c>
      <c r="K4" s="6" t="s">
        <v>16</v>
      </c>
      <c r="L4" s="11" t="s">
        <v>72</v>
      </c>
      <c r="M4" s="6" t="s">
        <v>16</v>
      </c>
      <c r="N4" s="11" t="s">
        <v>71</v>
      </c>
      <c r="O4" s="6" t="s">
        <v>16</v>
      </c>
      <c r="P4" s="11" t="s">
        <v>77</v>
      </c>
    </row>
    <row r="5" spans="1:16" ht="105.75" customHeight="1" x14ac:dyDescent="0.35">
      <c r="A5" s="7">
        <f t="shared" ref="A5:A26" si="0">A4+1</f>
        <v>3</v>
      </c>
      <c r="B5" s="93"/>
      <c r="C5" s="8" t="s">
        <v>5</v>
      </c>
      <c r="D5" s="9"/>
      <c r="E5" s="6" t="s">
        <v>16</v>
      </c>
      <c r="F5" s="11" t="s">
        <v>74</v>
      </c>
      <c r="G5" s="6" t="s">
        <v>16</v>
      </c>
      <c r="H5" s="11" t="s">
        <v>75</v>
      </c>
      <c r="I5" s="6" t="s">
        <v>16</v>
      </c>
      <c r="J5" s="11" t="s">
        <v>74</v>
      </c>
      <c r="K5" s="6" t="s">
        <v>16</v>
      </c>
      <c r="L5" s="11" t="s">
        <v>75</v>
      </c>
      <c r="M5" s="6" t="s">
        <v>16</v>
      </c>
      <c r="N5" s="11" t="s">
        <v>76</v>
      </c>
      <c r="O5" s="6" t="s">
        <v>16</v>
      </c>
      <c r="P5" s="11" t="s">
        <v>79</v>
      </c>
    </row>
    <row r="6" spans="1:16" ht="120" customHeight="1" x14ac:dyDescent="0.35">
      <c r="A6" s="7">
        <f t="shared" si="0"/>
        <v>4</v>
      </c>
      <c r="B6" s="93"/>
      <c r="C6" s="8" t="s">
        <v>105</v>
      </c>
      <c r="D6" s="47" t="s">
        <v>118</v>
      </c>
      <c r="E6" s="6" t="s">
        <v>16</v>
      </c>
      <c r="F6" s="11" t="s">
        <v>81</v>
      </c>
      <c r="G6" s="6" t="s">
        <v>16</v>
      </c>
      <c r="H6" s="11" t="s">
        <v>81</v>
      </c>
      <c r="I6" s="6" t="s">
        <v>16</v>
      </c>
      <c r="J6" s="11" t="s">
        <v>81</v>
      </c>
      <c r="K6" s="6" t="s">
        <v>16</v>
      </c>
      <c r="L6" s="11" t="s">
        <v>81</v>
      </c>
      <c r="M6" s="20" t="s">
        <v>17</v>
      </c>
      <c r="N6" s="11"/>
      <c r="O6" s="6" t="s">
        <v>17</v>
      </c>
      <c r="P6" s="11"/>
    </row>
    <row r="7" spans="1:16" ht="82.5" customHeight="1" x14ac:dyDescent="0.35">
      <c r="A7" s="7">
        <f t="shared" si="0"/>
        <v>5</v>
      </c>
      <c r="B7" s="93"/>
      <c r="C7" s="8"/>
      <c r="D7" s="47" t="s">
        <v>119</v>
      </c>
      <c r="E7" s="38" t="s">
        <v>16</v>
      </c>
      <c r="F7" s="48" t="s">
        <v>124</v>
      </c>
      <c r="G7" s="38"/>
      <c r="H7" s="48" t="s">
        <v>124</v>
      </c>
      <c r="I7" s="38"/>
      <c r="J7" s="48" t="s">
        <v>124</v>
      </c>
      <c r="K7" s="38"/>
      <c r="L7" s="48" t="s">
        <v>124</v>
      </c>
      <c r="M7" s="20"/>
      <c r="N7" s="11"/>
      <c r="O7" s="38"/>
      <c r="P7" s="11"/>
    </row>
    <row r="8" spans="1:16" ht="106.5" customHeight="1" x14ac:dyDescent="0.35">
      <c r="A8" s="7">
        <f t="shared" si="0"/>
        <v>6</v>
      </c>
      <c r="B8" s="93"/>
      <c r="C8" s="99" t="s">
        <v>121</v>
      </c>
      <c r="D8" s="47" t="s">
        <v>110</v>
      </c>
      <c r="E8" s="6" t="s">
        <v>16</v>
      </c>
      <c r="F8" s="17" t="s">
        <v>43</v>
      </c>
      <c r="G8" s="6" t="s">
        <v>16</v>
      </c>
      <c r="H8" s="17" t="s">
        <v>43</v>
      </c>
      <c r="I8" s="6" t="s">
        <v>16</v>
      </c>
      <c r="J8" s="17" t="s">
        <v>43</v>
      </c>
      <c r="K8" s="6" t="s">
        <v>16</v>
      </c>
      <c r="L8" s="17" t="s">
        <v>43</v>
      </c>
      <c r="M8" s="6" t="s">
        <v>16</v>
      </c>
      <c r="N8" s="11" t="s">
        <v>82</v>
      </c>
      <c r="O8" s="6" t="s">
        <v>16</v>
      </c>
      <c r="P8" s="11" t="s">
        <v>83</v>
      </c>
    </row>
    <row r="9" spans="1:16" ht="81" customHeight="1" x14ac:dyDescent="0.35">
      <c r="A9" s="7">
        <f t="shared" si="0"/>
        <v>7</v>
      </c>
      <c r="B9" s="93"/>
      <c r="C9" s="100"/>
      <c r="D9" s="47" t="s">
        <v>111</v>
      </c>
      <c r="E9" s="38" t="s">
        <v>16</v>
      </c>
      <c r="F9" s="17" t="s">
        <v>120</v>
      </c>
      <c r="G9" s="38" t="s">
        <v>16</v>
      </c>
      <c r="H9" s="17" t="s">
        <v>120</v>
      </c>
      <c r="I9" s="38" t="s">
        <v>16</v>
      </c>
      <c r="J9" s="17" t="s">
        <v>120</v>
      </c>
      <c r="K9" s="38" t="s">
        <v>16</v>
      </c>
      <c r="L9" s="17" t="s">
        <v>120</v>
      </c>
      <c r="M9" s="38" t="s">
        <v>16</v>
      </c>
      <c r="N9" s="17" t="s">
        <v>120</v>
      </c>
      <c r="O9" s="38" t="s">
        <v>17</v>
      </c>
      <c r="P9" s="11"/>
    </row>
    <row r="10" spans="1:16" ht="56.25" customHeight="1" x14ac:dyDescent="0.35">
      <c r="A10" s="7">
        <f t="shared" si="0"/>
        <v>8</v>
      </c>
      <c r="B10" s="93"/>
      <c r="C10" s="8" t="s">
        <v>65</v>
      </c>
      <c r="D10" s="9"/>
      <c r="E10" s="6" t="s">
        <v>16</v>
      </c>
      <c r="F10" s="8" t="s">
        <v>85</v>
      </c>
      <c r="G10" s="6" t="s">
        <v>16</v>
      </c>
      <c r="H10" s="8" t="s">
        <v>85</v>
      </c>
      <c r="I10" s="6" t="s">
        <v>16</v>
      </c>
      <c r="J10" s="8" t="s">
        <v>85</v>
      </c>
      <c r="K10" s="6" t="s">
        <v>16</v>
      </c>
      <c r="L10" s="8" t="s">
        <v>85</v>
      </c>
      <c r="M10" s="6" t="s">
        <v>17</v>
      </c>
      <c r="N10" s="8"/>
      <c r="O10" s="6" t="s">
        <v>17</v>
      </c>
      <c r="P10" s="8"/>
    </row>
    <row r="11" spans="1:16" ht="72" customHeight="1" x14ac:dyDescent="0.35">
      <c r="A11" s="7">
        <f t="shared" si="0"/>
        <v>9</v>
      </c>
      <c r="B11" s="93"/>
      <c r="C11" s="8" t="s">
        <v>117</v>
      </c>
      <c r="D11" s="9"/>
      <c r="E11" s="6" t="s">
        <v>16</v>
      </c>
      <c r="F11" s="11" t="s">
        <v>86</v>
      </c>
      <c r="G11" s="6" t="s">
        <v>16</v>
      </c>
      <c r="H11" s="11" t="s">
        <v>87</v>
      </c>
      <c r="I11" s="6" t="s">
        <v>16</v>
      </c>
      <c r="J11" s="11" t="s">
        <v>86</v>
      </c>
      <c r="K11" s="6" t="s">
        <v>16</v>
      </c>
      <c r="L11" s="11" t="s">
        <v>87</v>
      </c>
      <c r="M11" s="6" t="s">
        <v>16</v>
      </c>
      <c r="N11" s="11" t="s">
        <v>88</v>
      </c>
      <c r="O11" s="6" t="s">
        <v>16</v>
      </c>
      <c r="P11" s="11" t="s">
        <v>89</v>
      </c>
    </row>
    <row r="12" spans="1:16" ht="135" customHeight="1" x14ac:dyDescent="0.35">
      <c r="A12" s="7">
        <f t="shared" si="0"/>
        <v>10</v>
      </c>
      <c r="B12" s="93"/>
      <c r="C12" s="10" t="s">
        <v>122</v>
      </c>
      <c r="D12" s="21"/>
      <c r="E12" s="20" t="s">
        <v>17</v>
      </c>
      <c r="F12" s="8"/>
      <c r="G12" s="20" t="s">
        <v>17</v>
      </c>
      <c r="H12" s="8"/>
      <c r="I12" s="20" t="s">
        <v>17</v>
      </c>
      <c r="J12" s="8"/>
      <c r="K12" s="20" t="s">
        <v>17</v>
      </c>
      <c r="L12" s="8"/>
      <c r="M12" s="22" t="s">
        <v>16</v>
      </c>
      <c r="N12" s="11" t="s">
        <v>80</v>
      </c>
      <c r="O12" s="22" t="s">
        <v>16</v>
      </c>
      <c r="P12" s="11" t="s">
        <v>84</v>
      </c>
    </row>
    <row r="13" spans="1:16" ht="143" x14ac:dyDescent="0.35">
      <c r="A13" s="7">
        <f t="shared" si="0"/>
        <v>11</v>
      </c>
      <c r="B13" s="93"/>
      <c r="C13" s="8" t="s">
        <v>113</v>
      </c>
      <c r="D13" s="9"/>
      <c r="E13" s="20" t="s">
        <v>17</v>
      </c>
      <c r="F13" s="5"/>
      <c r="G13" s="6" t="s">
        <v>16</v>
      </c>
      <c r="H13" s="8" t="s">
        <v>90</v>
      </c>
      <c r="I13" s="20" t="s">
        <v>17</v>
      </c>
      <c r="J13" s="8"/>
      <c r="K13" s="6" t="s">
        <v>16</v>
      </c>
      <c r="L13" s="8" t="s">
        <v>114</v>
      </c>
      <c r="M13" s="20" t="s">
        <v>17</v>
      </c>
      <c r="N13" s="8"/>
      <c r="O13" s="20" t="s">
        <v>17</v>
      </c>
      <c r="P13" s="8"/>
    </row>
    <row r="14" spans="1:16" ht="36" customHeight="1" x14ac:dyDescent="0.35">
      <c r="A14" s="7">
        <f t="shared" si="0"/>
        <v>12</v>
      </c>
      <c r="B14" s="94" t="s">
        <v>8</v>
      </c>
      <c r="C14" s="8" t="s">
        <v>6</v>
      </c>
      <c r="D14" s="9"/>
      <c r="E14" s="6" t="s">
        <v>16</v>
      </c>
      <c r="F14" s="8" t="s">
        <v>91</v>
      </c>
      <c r="G14" s="6" t="s">
        <v>16</v>
      </c>
      <c r="H14" s="8" t="s">
        <v>91</v>
      </c>
      <c r="I14" s="6" t="s">
        <v>16</v>
      </c>
      <c r="J14" s="8" t="s">
        <v>91</v>
      </c>
      <c r="K14" s="6" t="s">
        <v>16</v>
      </c>
      <c r="L14" s="8" t="s">
        <v>91</v>
      </c>
      <c r="M14" s="6" t="s">
        <v>16</v>
      </c>
      <c r="N14" s="8" t="s">
        <v>91</v>
      </c>
      <c r="O14" s="6" t="s">
        <v>16</v>
      </c>
      <c r="P14" s="8" t="s">
        <v>91</v>
      </c>
    </row>
    <row r="15" spans="1:16" ht="44.25" customHeight="1" x14ac:dyDescent="0.35">
      <c r="A15" s="7">
        <f t="shared" si="0"/>
        <v>13</v>
      </c>
      <c r="B15" s="95"/>
      <c r="C15" s="99" t="s">
        <v>67</v>
      </c>
      <c r="D15" s="49" t="s">
        <v>125</v>
      </c>
      <c r="E15" s="6" t="s">
        <v>16</v>
      </c>
      <c r="F15" s="8" t="s">
        <v>92</v>
      </c>
      <c r="G15" s="6" t="s">
        <v>16</v>
      </c>
      <c r="H15" s="8" t="s">
        <v>92</v>
      </c>
      <c r="I15" s="6" t="s">
        <v>16</v>
      </c>
      <c r="J15" s="8" t="s">
        <v>92</v>
      </c>
      <c r="K15" s="6" t="s">
        <v>16</v>
      </c>
      <c r="L15" s="8" t="s">
        <v>92</v>
      </c>
      <c r="M15" s="6" t="s">
        <v>16</v>
      </c>
      <c r="N15" s="8" t="s">
        <v>93</v>
      </c>
      <c r="O15" s="20" t="s">
        <v>17</v>
      </c>
      <c r="P15" s="8"/>
    </row>
    <row r="16" spans="1:16" ht="44.25" customHeight="1" x14ac:dyDescent="0.35">
      <c r="A16" s="7">
        <f t="shared" si="0"/>
        <v>14</v>
      </c>
      <c r="B16" s="95"/>
      <c r="C16" s="100"/>
      <c r="D16" s="47" t="s">
        <v>126</v>
      </c>
      <c r="E16" s="38" t="s">
        <v>16</v>
      </c>
      <c r="F16" s="8" t="s">
        <v>115</v>
      </c>
      <c r="G16" s="38" t="s">
        <v>16</v>
      </c>
      <c r="H16" s="8" t="s">
        <v>115</v>
      </c>
      <c r="I16" s="38" t="s">
        <v>16</v>
      </c>
      <c r="J16" s="8" t="s">
        <v>115</v>
      </c>
      <c r="K16" s="38" t="s">
        <v>16</v>
      </c>
      <c r="L16" s="8" t="s">
        <v>115</v>
      </c>
      <c r="M16" s="38" t="s">
        <v>16</v>
      </c>
      <c r="N16" s="8" t="s">
        <v>115</v>
      </c>
      <c r="O16" s="20"/>
      <c r="P16" s="8"/>
    </row>
    <row r="17" spans="1:16" ht="113.25" customHeight="1" x14ac:dyDescent="0.35">
      <c r="A17" s="7">
        <f t="shared" si="0"/>
        <v>15</v>
      </c>
      <c r="B17" s="96"/>
      <c r="C17" s="19" t="s">
        <v>18</v>
      </c>
      <c r="D17" s="9"/>
      <c r="E17" s="20" t="s">
        <v>17</v>
      </c>
      <c r="F17" s="8"/>
      <c r="G17" s="20" t="s">
        <v>17</v>
      </c>
      <c r="H17" s="8"/>
      <c r="I17" s="20" t="s">
        <v>17</v>
      </c>
      <c r="J17" s="8"/>
      <c r="K17" s="20" t="s">
        <v>17</v>
      </c>
      <c r="L17" s="8"/>
      <c r="M17" s="6" t="s">
        <v>16</v>
      </c>
      <c r="N17" s="11" t="s">
        <v>94</v>
      </c>
      <c r="O17" s="6" t="s">
        <v>16</v>
      </c>
      <c r="P17" s="8" t="s">
        <v>95</v>
      </c>
    </row>
    <row r="18" spans="1:16" ht="208" x14ac:dyDescent="0.35">
      <c r="A18" s="7">
        <f t="shared" si="0"/>
        <v>16</v>
      </c>
      <c r="B18" s="97" t="s">
        <v>9</v>
      </c>
      <c r="C18" s="98" t="s">
        <v>10</v>
      </c>
      <c r="D18" s="12" t="s">
        <v>12</v>
      </c>
      <c r="E18" s="6" t="s">
        <v>16</v>
      </c>
      <c r="F18" s="17" t="s">
        <v>41</v>
      </c>
      <c r="G18" s="6" t="s">
        <v>16</v>
      </c>
      <c r="H18" s="17" t="s">
        <v>41</v>
      </c>
      <c r="I18" s="6" t="s">
        <v>16</v>
      </c>
      <c r="J18" s="17" t="s">
        <v>41</v>
      </c>
      <c r="K18" s="6" t="s">
        <v>16</v>
      </c>
      <c r="L18" s="17" t="s">
        <v>41</v>
      </c>
      <c r="M18" s="6" t="s">
        <v>16</v>
      </c>
      <c r="N18" s="17" t="s">
        <v>41</v>
      </c>
      <c r="O18" s="6" t="s">
        <v>16</v>
      </c>
      <c r="P18" s="17" t="s">
        <v>41</v>
      </c>
    </row>
    <row r="19" spans="1:16" ht="104" x14ac:dyDescent="0.35">
      <c r="A19" s="7">
        <f t="shared" si="0"/>
        <v>17</v>
      </c>
      <c r="B19" s="97"/>
      <c r="C19" s="98"/>
      <c r="D19" s="12" t="s">
        <v>11</v>
      </c>
      <c r="E19" s="6" t="s">
        <v>16</v>
      </c>
      <c r="F19" s="17" t="s">
        <v>96</v>
      </c>
      <c r="G19" s="6" t="s">
        <v>16</v>
      </c>
      <c r="H19" s="17" t="s">
        <v>96</v>
      </c>
      <c r="I19" s="6" t="s">
        <v>16</v>
      </c>
      <c r="J19" s="17" t="s">
        <v>96</v>
      </c>
      <c r="K19" s="6" t="s">
        <v>16</v>
      </c>
      <c r="L19" s="17" t="s">
        <v>96</v>
      </c>
      <c r="M19" s="6" t="s">
        <v>16</v>
      </c>
      <c r="N19" s="17" t="s">
        <v>96</v>
      </c>
      <c r="O19" s="6" t="s">
        <v>16</v>
      </c>
      <c r="P19" s="17" t="s">
        <v>96</v>
      </c>
    </row>
    <row r="20" spans="1:16" ht="182" x14ac:dyDescent="0.35">
      <c r="A20" s="7">
        <f t="shared" si="0"/>
        <v>18</v>
      </c>
      <c r="B20" s="97"/>
      <c r="C20" s="99" t="s">
        <v>26</v>
      </c>
      <c r="D20" s="12" t="s">
        <v>68</v>
      </c>
      <c r="E20" s="6" t="s">
        <v>16</v>
      </c>
      <c r="F20" s="11" t="s">
        <v>98</v>
      </c>
      <c r="G20" s="6" t="s">
        <v>16</v>
      </c>
      <c r="H20" s="11" t="s">
        <v>98</v>
      </c>
      <c r="I20" s="6" t="s">
        <v>16</v>
      </c>
      <c r="J20" s="17" t="s">
        <v>97</v>
      </c>
      <c r="K20" s="6" t="s">
        <v>16</v>
      </c>
      <c r="L20" s="17" t="s">
        <v>97</v>
      </c>
      <c r="M20" s="6" t="s">
        <v>16</v>
      </c>
      <c r="N20" s="17" t="s">
        <v>97</v>
      </c>
      <c r="O20" s="6" t="s">
        <v>16</v>
      </c>
      <c r="P20" s="17" t="s">
        <v>97</v>
      </c>
    </row>
    <row r="21" spans="1:16" ht="91" x14ac:dyDescent="0.35">
      <c r="A21" s="7">
        <f t="shared" si="0"/>
        <v>19</v>
      </c>
      <c r="B21" s="97"/>
      <c r="C21" s="100"/>
      <c r="D21" s="10" t="s">
        <v>27</v>
      </c>
      <c r="E21" s="20" t="s">
        <v>17</v>
      </c>
      <c r="F21" s="8"/>
      <c r="G21" s="20" t="s">
        <v>17</v>
      </c>
      <c r="H21" s="8"/>
      <c r="I21" s="20" t="s">
        <v>17</v>
      </c>
      <c r="J21" s="8"/>
      <c r="K21" s="20" t="s">
        <v>17</v>
      </c>
      <c r="L21" s="8"/>
      <c r="M21" s="20" t="s">
        <v>17</v>
      </c>
      <c r="N21" s="8"/>
      <c r="O21" s="6" t="s">
        <v>16</v>
      </c>
      <c r="P21" s="8" t="s">
        <v>99</v>
      </c>
    </row>
    <row r="22" spans="1:16" ht="53.25" customHeight="1" x14ac:dyDescent="0.35">
      <c r="A22" s="7">
        <f t="shared" si="0"/>
        <v>20</v>
      </c>
      <c r="B22" s="97"/>
      <c r="C22" s="99" t="s">
        <v>123</v>
      </c>
      <c r="D22" s="12" t="s">
        <v>13</v>
      </c>
      <c r="E22" s="6" t="s">
        <v>16</v>
      </c>
      <c r="F22" s="17" t="s">
        <v>100</v>
      </c>
      <c r="G22" s="6" t="s">
        <v>16</v>
      </c>
      <c r="H22" s="17" t="s">
        <v>100</v>
      </c>
      <c r="I22" s="6" t="s">
        <v>16</v>
      </c>
      <c r="J22" s="17" t="s">
        <v>100</v>
      </c>
      <c r="K22" s="6" t="s">
        <v>16</v>
      </c>
      <c r="L22" s="17" t="s">
        <v>100</v>
      </c>
      <c r="M22" s="6" t="s">
        <v>16</v>
      </c>
      <c r="N22" s="17" t="s">
        <v>100</v>
      </c>
      <c r="O22" s="6" t="s">
        <v>16</v>
      </c>
      <c r="P22" s="17" t="s">
        <v>100</v>
      </c>
    </row>
    <row r="23" spans="1:16" ht="55.5" customHeight="1" x14ac:dyDescent="0.35">
      <c r="A23" s="7">
        <f t="shared" si="0"/>
        <v>21</v>
      </c>
      <c r="B23" s="97"/>
      <c r="C23" s="101"/>
      <c r="D23" s="19" t="s">
        <v>19</v>
      </c>
      <c r="E23" s="20" t="s">
        <v>17</v>
      </c>
      <c r="F23" s="8"/>
      <c r="G23" s="20" t="s">
        <v>17</v>
      </c>
      <c r="H23" s="8"/>
      <c r="I23" s="20" t="s">
        <v>17</v>
      </c>
      <c r="J23" s="8"/>
      <c r="K23" s="20" t="s">
        <v>17</v>
      </c>
      <c r="L23" s="8"/>
      <c r="M23" s="6" t="s">
        <v>16</v>
      </c>
      <c r="N23" s="17" t="s">
        <v>42</v>
      </c>
      <c r="O23" s="6" t="s">
        <v>16</v>
      </c>
      <c r="P23" s="17" t="s">
        <v>42</v>
      </c>
    </row>
    <row r="24" spans="1:16" ht="94.5" customHeight="1" x14ac:dyDescent="0.35">
      <c r="A24" s="7">
        <f t="shared" si="0"/>
        <v>22</v>
      </c>
      <c r="B24" s="97"/>
      <c r="C24" s="101"/>
      <c r="D24" s="12" t="s">
        <v>69</v>
      </c>
      <c r="E24" s="6" t="s">
        <v>16</v>
      </c>
      <c r="F24" s="11" t="s">
        <v>101</v>
      </c>
      <c r="G24" s="6" t="s">
        <v>16</v>
      </c>
      <c r="H24" s="11" t="s">
        <v>101</v>
      </c>
      <c r="I24" s="18" t="s">
        <v>16</v>
      </c>
      <c r="J24" s="11" t="s">
        <v>101</v>
      </c>
      <c r="K24" s="18" t="s">
        <v>16</v>
      </c>
      <c r="L24" s="11" t="s">
        <v>101</v>
      </c>
      <c r="M24" s="18" t="s">
        <v>16</v>
      </c>
      <c r="N24" s="11" t="s">
        <v>102</v>
      </c>
      <c r="O24" s="18" t="s">
        <v>16</v>
      </c>
      <c r="P24" s="11" t="s">
        <v>103</v>
      </c>
    </row>
    <row r="25" spans="1:16" ht="26" x14ac:dyDescent="0.35">
      <c r="A25" s="7">
        <f t="shared" si="0"/>
        <v>23</v>
      </c>
      <c r="B25" s="97"/>
      <c r="C25" s="100"/>
      <c r="D25" s="13" t="s">
        <v>66</v>
      </c>
      <c r="E25" s="20" t="s">
        <v>17</v>
      </c>
      <c r="F25" s="8"/>
      <c r="G25" s="20" t="s">
        <v>17</v>
      </c>
      <c r="H25" s="8"/>
      <c r="I25" s="20" t="s">
        <v>17</v>
      </c>
      <c r="J25" s="8"/>
      <c r="K25" s="20" t="s">
        <v>17</v>
      </c>
      <c r="L25" s="8"/>
      <c r="M25" s="20" t="s">
        <v>17</v>
      </c>
      <c r="N25" s="17" t="s">
        <v>104</v>
      </c>
      <c r="O25" s="6" t="s">
        <v>16</v>
      </c>
      <c r="P25" s="8"/>
    </row>
    <row r="26" spans="1:16" ht="26" x14ac:dyDescent="0.35">
      <c r="A26" s="7">
        <f t="shared" si="0"/>
        <v>24</v>
      </c>
      <c r="B26" s="97"/>
      <c r="C26" s="8" t="s">
        <v>14</v>
      </c>
      <c r="D26" s="12"/>
      <c r="E26" s="6" t="s">
        <v>16</v>
      </c>
      <c r="F26" s="17" t="s">
        <v>37</v>
      </c>
      <c r="G26" s="6" t="s">
        <v>16</v>
      </c>
      <c r="H26" s="17" t="s">
        <v>37</v>
      </c>
      <c r="I26" s="6" t="s">
        <v>16</v>
      </c>
      <c r="J26" s="17" t="s">
        <v>37</v>
      </c>
      <c r="K26" s="6" t="s">
        <v>16</v>
      </c>
      <c r="L26" s="17" t="s">
        <v>37</v>
      </c>
      <c r="M26" s="6" t="s">
        <v>16</v>
      </c>
      <c r="N26" s="17" t="s">
        <v>37</v>
      </c>
      <c r="O26" s="6" t="s">
        <v>16</v>
      </c>
      <c r="P26" s="17" t="s">
        <v>37</v>
      </c>
    </row>
  </sheetData>
  <mergeCells count="18">
    <mergeCell ref="M1:N1"/>
    <mergeCell ref="O1:P1"/>
    <mergeCell ref="B3:B13"/>
    <mergeCell ref="B14:B17"/>
    <mergeCell ref="B18:B26"/>
    <mergeCell ref="C18:C19"/>
    <mergeCell ref="C20:C21"/>
    <mergeCell ref="C22:C25"/>
    <mergeCell ref="K1:L1"/>
    <mergeCell ref="E1:F1"/>
    <mergeCell ref="I1:J1"/>
    <mergeCell ref="C8:C9"/>
    <mergeCell ref="C15:C16"/>
    <mergeCell ref="A1:A2"/>
    <mergeCell ref="B1:B2"/>
    <mergeCell ref="C1:C2"/>
    <mergeCell ref="D1:D2"/>
    <mergeCell ref="G1:H1"/>
  </mergeCells>
  <conditionalFormatting sqref="B3 G2:H2 B1:D1 K2:L2 K13:K15 I13:I15 E13:E26 O13:O26 M13:M15 G13:G15 G3:G8 K3:K8 M3:M8 O3:O11 E3:E11 I3:I8 D9:D10 I10:I11 M10:M11 K10 G10:G11 G17:G26 M17:M26 I17:I26 K17:K26">
    <cfRule type="cellIs" dxfId="44" priority="23" operator="equal">
      <formula>"Tidak dinilai"</formula>
    </cfRule>
  </conditionalFormatting>
  <conditionalFormatting sqref="D4">
    <cfRule type="cellIs" dxfId="43" priority="21" operator="equal">
      <formula>"Tidak dinilai"</formula>
    </cfRule>
  </conditionalFormatting>
  <conditionalFormatting sqref="D3">
    <cfRule type="cellIs" dxfId="42" priority="22" operator="equal">
      <formula>"Tidak dinilai"</formula>
    </cfRule>
  </conditionalFormatting>
  <conditionalFormatting sqref="D14 D16:D17">
    <cfRule type="cellIs" dxfId="41" priority="16" operator="equal">
      <formula>"Tidak dinilai"</formula>
    </cfRule>
  </conditionalFormatting>
  <conditionalFormatting sqref="D5">
    <cfRule type="cellIs" dxfId="40" priority="20" operator="equal">
      <formula>"Tidak dinilai"</formula>
    </cfRule>
  </conditionalFormatting>
  <conditionalFormatting sqref="D11">
    <cfRule type="cellIs" dxfId="39" priority="18" operator="equal">
      <formula>"Tidak dinilai"</formula>
    </cfRule>
  </conditionalFormatting>
  <conditionalFormatting sqref="D13">
    <cfRule type="cellIs" dxfId="38" priority="17" operator="equal">
      <formula>"Tidak dinilai"</formula>
    </cfRule>
  </conditionalFormatting>
  <conditionalFormatting sqref="A1">
    <cfRule type="cellIs" dxfId="37" priority="15" operator="equal">
      <formula>"Tidak dinilai"</formula>
    </cfRule>
  </conditionalFormatting>
  <conditionalFormatting sqref="N2">
    <cfRule type="cellIs" dxfId="36" priority="14" operator="equal">
      <formula>"Tidak dinilai"</formula>
    </cfRule>
  </conditionalFormatting>
  <conditionalFormatting sqref="M2">
    <cfRule type="cellIs" dxfId="35" priority="13" operator="equal">
      <formula>"Tidak dinilai"</formula>
    </cfRule>
  </conditionalFormatting>
  <conditionalFormatting sqref="P2">
    <cfRule type="cellIs" dxfId="34" priority="12" operator="equal">
      <formula>"Tidak dinilai"</formula>
    </cfRule>
  </conditionalFormatting>
  <conditionalFormatting sqref="O2">
    <cfRule type="cellIs" dxfId="33" priority="11" operator="equal">
      <formula>"Tidak dinilai"</formula>
    </cfRule>
  </conditionalFormatting>
  <conditionalFormatting sqref="E2:F2">
    <cfRule type="cellIs" dxfId="32" priority="10" operator="equal">
      <formula>"Tidak dinilai"</formula>
    </cfRule>
  </conditionalFormatting>
  <conditionalFormatting sqref="I2:J2">
    <cfRule type="cellIs" dxfId="31" priority="9" operator="equal">
      <formula>"Tidak dinilai"</formula>
    </cfRule>
  </conditionalFormatting>
  <conditionalFormatting sqref="K11">
    <cfRule type="cellIs" dxfId="30" priority="8" operator="equal">
      <formula>"Tidak dinilai"</formula>
    </cfRule>
  </conditionalFormatting>
  <conditionalFormatting sqref="G12 K12 M12 O12 E12 I12">
    <cfRule type="cellIs" dxfId="29" priority="7" operator="equal">
      <formula>"Tidak dinilai"</formula>
    </cfRule>
  </conditionalFormatting>
  <conditionalFormatting sqref="D12">
    <cfRule type="cellIs" dxfId="28" priority="6" operator="equal">
      <formula>"Tidak dinilai"</formula>
    </cfRule>
  </conditionalFormatting>
  <conditionalFormatting sqref="D8">
    <cfRule type="cellIs" dxfId="27" priority="5" operator="equal">
      <formula>"Tidak dinilai"</formula>
    </cfRule>
  </conditionalFormatting>
  <conditionalFormatting sqref="D6:D7">
    <cfRule type="cellIs" dxfId="26" priority="4" operator="equal">
      <formula>"Tidak dinilai"</formula>
    </cfRule>
  </conditionalFormatting>
  <conditionalFormatting sqref="G9 I9 K9 M9">
    <cfRule type="cellIs" dxfId="25" priority="3" operator="equal">
      <formula>"Tidak dinilai"</formula>
    </cfRule>
  </conditionalFormatting>
  <conditionalFormatting sqref="D15">
    <cfRule type="cellIs" dxfId="24" priority="2" operator="equal">
      <formula>"Tidak dinilai"</formula>
    </cfRule>
  </conditionalFormatting>
  <conditionalFormatting sqref="G16 I16 K16 M16">
    <cfRule type="cellIs" dxfId="23" priority="1" operator="equal">
      <formula>"Tidak dinilai"</formula>
    </cfRule>
  </conditionalFormatting>
  <dataValidations count="1">
    <dataValidation type="list" allowBlank="1" showInputMessage="1" showErrorMessage="1" sqref="E3:E26 O3:O26 I3:I26 G3:G26 M3:M26 K3:K26">
      <formula1>"Diminta, Tidak Diminta"</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tabSelected="1" zoomScale="85" zoomScaleNormal="85" workbookViewId="0">
      <pane xSplit="4" ySplit="4" topLeftCell="E5" activePane="bottomRight" state="frozen"/>
      <selection pane="topRight" activeCell="E1" sqref="E1"/>
      <selection pane="bottomLeft" activeCell="A3" sqref="A3"/>
      <selection pane="bottomRight" activeCell="A2" sqref="A2"/>
    </sheetView>
  </sheetViews>
  <sheetFormatPr defaultColWidth="8.90625" defaultRowHeight="15.5" x14ac:dyDescent="0.35"/>
  <cols>
    <col min="1" max="1" width="8.90625" style="52" customWidth="1"/>
    <col min="2" max="2" width="18.453125" style="53" customWidth="1"/>
    <col min="3" max="3" width="18.453125" style="54" customWidth="1"/>
    <col min="4" max="4" width="29.54296875" style="40" customWidth="1"/>
    <col min="5" max="5" width="10.54296875" style="54" customWidth="1"/>
    <col min="6" max="6" width="39.08984375" style="54" customWidth="1"/>
    <col min="7" max="7" width="29.36328125" style="40" customWidth="1"/>
    <col min="8" max="8" width="28.6328125" style="40" customWidth="1"/>
    <col min="9" max="9" width="28.81640625" style="40" customWidth="1"/>
    <col min="10" max="11" width="27.36328125" style="40" customWidth="1"/>
    <col min="12" max="16384" width="8.90625" style="40"/>
  </cols>
  <sheetData>
    <row r="1" spans="1:11" x14ac:dyDescent="0.35">
      <c r="A1" s="178" t="s">
        <v>227</v>
      </c>
    </row>
    <row r="3" spans="1:11" x14ac:dyDescent="0.35">
      <c r="A3" s="107" t="s">
        <v>15</v>
      </c>
      <c r="B3" s="107" t="s">
        <v>2</v>
      </c>
      <c r="C3" s="108" t="s">
        <v>0</v>
      </c>
      <c r="D3" s="107" t="s">
        <v>20</v>
      </c>
      <c r="E3" s="109" t="s">
        <v>129</v>
      </c>
      <c r="F3" s="109"/>
      <c r="G3" s="105" t="s">
        <v>106</v>
      </c>
      <c r="H3" s="106"/>
      <c r="I3" s="106"/>
      <c r="J3" s="106"/>
      <c r="K3" s="106"/>
    </row>
    <row r="4" spans="1:11" x14ac:dyDescent="0.35">
      <c r="A4" s="107"/>
      <c r="B4" s="107"/>
      <c r="C4" s="108"/>
      <c r="D4" s="107"/>
      <c r="E4" s="86" t="s">
        <v>21</v>
      </c>
      <c r="F4" s="86" t="s">
        <v>1</v>
      </c>
      <c r="G4" s="41">
        <v>4</v>
      </c>
      <c r="H4" s="41">
        <v>3</v>
      </c>
      <c r="I4" s="41">
        <v>2</v>
      </c>
      <c r="J4" s="41">
        <v>1</v>
      </c>
      <c r="K4" s="41">
        <v>0</v>
      </c>
    </row>
    <row r="5" spans="1:11" ht="108.5" x14ac:dyDescent="0.35">
      <c r="A5" s="85">
        <v>1</v>
      </c>
      <c r="B5" s="123" t="s">
        <v>7</v>
      </c>
      <c r="C5" s="50" t="s">
        <v>127</v>
      </c>
      <c r="D5" s="87"/>
      <c r="E5" s="86" t="s">
        <v>16</v>
      </c>
      <c r="F5" s="61" t="s">
        <v>154</v>
      </c>
      <c r="G5" s="62" t="s">
        <v>156</v>
      </c>
      <c r="H5" s="62" t="s">
        <v>157</v>
      </c>
      <c r="I5" s="62" t="s">
        <v>158</v>
      </c>
      <c r="J5" s="62" t="s">
        <v>155</v>
      </c>
      <c r="K5" s="62" t="s">
        <v>128</v>
      </c>
    </row>
    <row r="6" spans="1:11" ht="139.5" x14ac:dyDescent="0.35">
      <c r="A6" s="85">
        <f>A5+1</f>
        <v>2</v>
      </c>
      <c r="B6" s="123"/>
      <c r="C6" s="50" t="s">
        <v>3</v>
      </c>
      <c r="D6" s="87"/>
      <c r="E6" s="86" t="s">
        <v>16</v>
      </c>
      <c r="F6" s="51" t="s">
        <v>159</v>
      </c>
      <c r="G6" s="43" t="s">
        <v>161</v>
      </c>
      <c r="H6" s="43" t="s">
        <v>160</v>
      </c>
      <c r="I6" s="43" t="s">
        <v>162</v>
      </c>
      <c r="J6" s="43" t="s">
        <v>163</v>
      </c>
      <c r="K6" s="43" t="s">
        <v>49</v>
      </c>
    </row>
    <row r="7" spans="1:11" ht="186" x14ac:dyDescent="0.35">
      <c r="A7" s="85">
        <f t="shared" ref="A7:A19" si="0">A6+1</f>
        <v>3</v>
      </c>
      <c r="B7" s="123"/>
      <c r="C7" s="50" t="s">
        <v>5</v>
      </c>
      <c r="D7" s="87"/>
      <c r="E7" s="86" t="s">
        <v>16</v>
      </c>
      <c r="F7" s="51" t="s">
        <v>164</v>
      </c>
      <c r="G7" s="43" t="s">
        <v>224</v>
      </c>
      <c r="H7" s="43" t="s">
        <v>225</v>
      </c>
      <c r="I7" s="43" t="s">
        <v>226</v>
      </c>
      <c r="J7" s="43" t="s">
        <v>131</v>
      </c>
      <c r="K7" s="43" t="s">
        <v>130</v>
      </c>
    </row>
    <row r="8" spans="1:11" ht="108.5" x14ac:dyDescent="0.35">
      <c r="A8" s="85">
        <f t="shared" si="0"/>
        <v>4</v>
      </c>
      <c r="B8" s="123"/>
      <c r="C8" s="102" t="s">
        <v>149</v>
      </c>
      <c r="D8" s="42" t="s">
        <v>152</v>
      </c>
      <c r="E8" s="86" t="s">
        <v>16</v>
      </c>
      <c r="F8" s="44" t="s">
        <v>132</v>
      </c>
      <c r="G8" s="43" t="s">
        <v>166</v>
      </c>
      <c r="H8" s="43" t="s">
        <v>207</v>
      </c>
      <c r="I8" s="43" t="s">
        <v>208</v>
      </c>
      <c r="J8" s="43" t="s">
        <v>165</v>
      </c>
      <c r="K8" s="43" t="s">
        <v>133</v>
      </c>
    </row>
    <row r="9" spans="1:11" x14ac:dyDescent="0.35">
      <c r="A9" s="115">
        <f t="shared" si="0"/>
        <v>5</v>
      </c>
      <c r="B9" s="123"/>
      <c r="C9" s="103"/>
      <c r="D9" s="117" t="s">
        <v>153</v>
      </c>
      <c r="E9" s="119" t="s">
        <v>16</v>
      </c>
      <c r="F9" s="121" t="s">
        <v>134</v>
      </c>
      <c r="G9" s="39" t="s">
        <v>209</v>
      </c>
      <c r="H9" s="110" t="s">
        <v>210</v>
      </c>
      <c r="I9" s="111"/>
      <c r="J9" s="111"/>
      <c r="K9" s="112"/>
    </row>
    <row r="10" spans="1:11" ht="30.65" customHeight="1" x14ac:dyDescent="0.35">
      <c r="A10" s="116"/>
      <c r="B10" s="123"/>
      <c r="C10" s="104"/>
      <c r="D10" s="118"/>
      <c r="E10" s="120"/>
      <c r="F10" s="122"/>
      <c r="G10" s="110" t="s">
        <v>135</v>
      </c>
      <c r="H10" s="113"/>
      <c r="I10" s="113"/>
      <c r="J10" s="113"/>
      <c r="K10" s="114"/>
    </row>
    <row r="11" spans="1:11" ht="126.65" customHeight="1" x14ac:dyDescent="0.35">
      <c r="A11" s="85">
        <f>A9+1</f>
        <v>6</v>
      </c>
      <c r="B11" s="123"/>
      <c r="C11" s="50" t="s">
        <v>150</v>
      </c>
      <c r="D11" s="87"/>
      <c r="E11" s="86" t="s">
        <v>16</v>
      </c>
      <c r="F11" s="51" t="s">
        <v>172</v>
      </c>
      <c r="G11" s="51" t="s">
        <v>167</v>
      </c>
      <c r="H11" s="51" t="s">
        <v>168</v>
      </c>
      <c r="I11" s="51" t="s">
        <v>169</v>
      </c>
      <c r="J11" s="51" t="s">
        <v>170</v>
      </c>
      <c r="K11" s="83" t="s">
        <v>171</v>
      </c>
    </row>
    <row r="12" spans="1:11" ht="124.75" customHeight="1" x14ac:dyDescent="0.35">
      <c r="A12" s="85">
        <f t="shared" si="0"/>
        <v>7</v>
      </c>
      <c r="B12" s="123"/>
      <c r="C12" s="50" t="s">
        <v>151</v>
      </c>
      <c r="D12" s="87"/>
      <c r="E12" s="86" t="s">
        <v>16</v>
      </c>
      <c r="F12" s="44" t="s">
        <v>108</v>
      </c>
      <c r="G12" s="44" t="s">
        <v>40</v>
      </c>
      <c r="H12" s="44" t="s">
        <v>220</v>
      </c>
      <c r="I12" s="42" t="s">
        <v>219</v>
      </c>
      <c r="J12" s="42" t="s">
        <v>112</v>
      </c>
      <c r="K12" s="42" t="s">
        <v>112</v>
      </c>
    </row>
    <row r="13" spans="1:11" ht="408.65" customHeight="1" x14ac:dyDescent="0.35">
      <c r="A13" s="85">
        <f t="shared" si="0"/>
        <v>8</v>
      </c>
      <c r="B13" s="124" t="s">
        <v>189</v>
      </c>
      <c r="C13" s="50" t="s">
        <v>6</v>
      </c>
      <c r="D13" s="87"/>
      <c r="E13" s="86" t="s">
        <v>16</v>
      </c>
      <c r="F13" s="50" t="s">
        <v>91</v>
      </c>
      <c r="G13" s="51" t="s">
        <v>173</v>
      </c>
      <c r="H13" s="51" t="s">
        <v>174</v>
      </c>
      <c r="I13" s="51" t="s">
        <v>175</v>
      </c>
      <c r="J13" s="110" t="s">
        <v>109</v>
      </c>
      <c r="K13" s="112"/>
    </row>
    <row r="14" spans="1:11" ht="153" customHeight="1" x14ac:dyDescent="0.35">
      <c r="A14" s="85">
        <f t="shared" si="0"/>
        <v>9</v>
      </c>
      <c r="B14" s="125"/>
      <c r="C14" s="50" t="s">
        <v>136</v>
      </c>
      <c r="D14" s="62"/>
      <c r="E14" s="86" t="s">
        <v>16</v>
      </c>
      <c r="F14" s="51" t="s">
        <v>211</v>
      </c>
      <c r="G14" s="80" t="s">
        <v>212</v>
      </c>
      <c r="H14" s="80" t="s">
        <v>213</v>
      </c>
      <c r="I14" s="80" t="s">
        <v>214</v>
      </c>
      <c r="J14" s="80" t="s">
        <v>215</v>
      </c>
      <c r="K14" s="80" t="s">
        <v>221</v>
      </c>
    </row>
    <row r="15" spans="1:11" ht="124" x14ac:dyDescent="0.35">
      <c r="A15" s="85">
        <f>A12+1</f>
        <v>8</v>
      </c>
      <c r="B15" s="126"/>
      <c r="C15" s="50" t="s">
        <v>176</v>
      </c>
      <c r="D15" s="45"/>
      <c r="E15" s="86" t="s">
        <v>16</v>
      </c>
      <c r="F15" s="44" t="s">
        <v>37</v>
      </c>
      <c r="G15" s="44" t="s">
        <v>56</v>
      </c>
      <c r="H15" s="44" t="s">
        <v>57</v>
      </c>
      <c r="I15" s="44" t="s">
        <v>58</v>
      </c>
      <c r="J15" s="44" t="s">
        <v>39</v>
      </c>
      <c r="K15" s="44" t="s">
        <v>38</v>
      </c>
    </row>
    <row r="16" spans="1:11" ht="156.65" customHeight="1" x14ac:dyDescent="0.35">
      <c r="A16" s="85">
        <f>A13+1</f>
        <v>9</v>
      </c>
      <c r="B16" s="123" t="s">
        <v>143</v>
      </c>
      <c r="C16" s="130" t="s">
        <v>10</v>
      </c>
      <c r="D16" s="44" t="s">
        <v>12</v>
      </c>
      <c r="E16" s="86" t="s">
        <v>16</v>
      </c>
      <c r="F16" s="44" t="s">
        <v>41</v>
      </c>
      <c r="G16" s="42" t="s">
        <v>47</v>
      </c>
      <c r="H16" s="42" t="s">
        <v>46</v>
      </c>
      <c r="I16" s="42" t="s">
        <v>45</v>
      </c>
      <c r="J16" s="42" t="s">
        <v>44</v>
      </c>
      <c r="K16" s="42" t="s">
        <v>54</v>
      </c>
    </row>
    <row r="17" spans="1:11" ht="53.4" customHeight="1" x14ac:dyDescent="0.35">
      <c r="A17" s="85">
        <f t="shared" si="0"/>
        <v>10</v>
      </c>
      <c r="B17" s="123"/>
      <c r="C17" s="130"/>
      <c r="D17" s="44" t="s">
        <v>222</v>
      </c>
      <c r="E17" s="86" t="s">
        <v>16</v>
      </c>
      <c r="F17" s="44" t="s">
        <v>107</v>
      </c>
      <c r="G17" s="46" t="s">
        <v>28</v>
      </c>
      <c r="H17" s="46" t="s">
        <v>29</v>
      </c>
      <c r="I17" s="46" t="s">
        <v>30</v>
      </c>
      <c r="J17" s="46" t="s">
        <v>31</v>
      </c>
      <c r="K17" s="46" t="s">
        <v>55</v>
      </c>
    </row>
    <row r="18" spans="1:11" ht="155.4" customHeight="1" x14ac:dyDescent="0.35">
      <c r="A18" s="85">
        <f t="shared" si="0"/>
        <v>11</v>
      </c>
      <c r="B18" s="123"/>
      <c r="C18" s="84" t="s">
        <v>26</v>
      </c>
      <c r="D18" s="44" t="s">
        <v>144</v>
      </c>
      <c r="E18" s="86" t="s">
        <v>16</v>
      </c>
      <c r="F18" s="44" t="s">
        <v>116</v>
      </c>
      <c r="G18" s="44" t="s">
        <v>50</v>
      </c>
      <c r="H18" s="44" t="s">
        <v>51</v>
      </c>
      <c r="I18" s="44" t="s">
        <v>223</v>
      </c>
      <c r="J18" s="44" t="s">
        <v>52</v>
      </c>
      <c r="K18" s="44" t="s">
        <v>53</v>
      </c>
    </row>
    <row r="19" spans="1:11" ht="46.5" x14ac:dyDescent="0.35">
      <c r="A19" s="115">
        <f t="shared" si="0"/>
        <v>12</v>
      </c>
      <c r="B19" s="123"/>
      <c r="C19" s="131" t="s">
        <v>138</v>
      </c>
      <c r="D19" s="121" t="s">
        <v>13</v>
      </c>
      <c r="E19" s="119" t="s">
        <v>16</v>
      </c>
      <c r="F19" s="44" t="s">
        <v>100</v>
      </c>
      <c r="G19" s="110" t="s">
        <v>33</v>
      </c>
      <c r="H19" s="111"/>
      <c r="I19" s="111"/>
      <c r="J19" s="111"/>
      <c r="K19" s="112"/>
    </row>
    <row r="20" spans="1:11" ht="49" x14ac:dyDescent="0.35">
      <c r="A20" s="127"/>
      <c r="B20" s="123"/>
      <c r="C20" s="132"/>
      <c r="D20" s="128"/>
      <c r="E20" s="129"/>
      <c r="F20" s="61" t="s">
        <v>190</v>
      </c>
      <c r="G20" s="80" t="s">
        <v>194</v>
      </c>
      <c r="H20" s="80" t="s">
        <v>195</v>
      </c>
      <c r="I20" s="80" t="s">
        <v>196</v>
      </c>
      <c r="J20" s="80" t="s">
        <v>191</v>
      </c>
      <c r="K20" s="80" t="s">
        <v>32</v>
      </c>
    </row>
    <row r="21" spans="1:11" ht="46.5" x14ac:dyDescent="0.35">
      <c r="A21" s="127"/>
      <c r="B21" s="123"/>
      <c r="C21" s="132"/>
      <c r="D21" s="128"/>
      <c r="E21" s="129"/>
      <c r="F21" s="61" t="s">
        <v>34</v>
      </c>
      <c r="G21" s="80" t="s">
        <v>197</v>
      </c>
      <c r="H21" s="80" t="s">
        <v>198</v>
      </c>
      <c r="I21" s="80" t="s">
        <v>199</v>
      </c>
      <c r="J21" s="80" t="s">
        <v>192</v>
      </c>
      <c r="K21" s="80" t="s">
        <v>32</v>
      </c>
    </row>
    <row r="22" spans="1:11" ht="46.5" x14ac:dyDescent="0.35">
      <c r="A22" s="127"/>
      <c r="B22" s="123"/>
      <c r="C22" s="132"/>
      <c r="D22" s="128"/>
      <c r="E22" s="129"/>
      <c r="F22" s="61" t="s">
        <v>35</v>
      </c>
      <c r="G22" s="80" t="s">
        <v>200</v>
      </c>
      <c r="H22" s="80" t="s">
        <v>201</v>
      </c>
      <c r="I22" s="80" t="s">
        <v>202</v>
      </c>
      <c r="J22" s="80" t="s">
        <v>193</v>
      </c>
      <c r="K22" s="80" t="s">
        <v>32</v>
      </c>
    </row>
    <row r="23" spans="1:11" ht="77.5" x14ac:dyDescent="0.35">
      <c r="A23" s="116"/>
      <c r="B23" s="123"/>
      <c r="C23" s="132"/>
      <c r="D23" s="122"/>
      <c r="E23" s="120"/>
      <c r="F23" s="61" t="s">
        <v>36</v>
      </c>
      <c r="G23" s="80" t="s">
        <v>203</v>
      </c>
      <c r="H23" s="80" t="s">
        <v>204</v>
      </c>
      <c r="I23" s="80" t="s">
        <v>205</v>
      </c>
      <c r="J23" s="80" t="s">
        <v>206</v>
      </c>
      <c r="K23" s="80" t="s">
        <v>32</v>
      </c>
    </row>
    <row r="24" spans="1:11" ht="170.5" x14ac:dyDescent="0.35">
      <c r="A24" s="85">
        <f>A19+1</f>
        <v>13</v>
      </c>
      <c r="B24" s="123"/>
      <c r="C24" s="132"/>
      <c r="D24" s="44" t="s">
        <v>137</v>
      </c>
      <c r="E24" s="86" t="s">
        <v>16</v>
      </c>
      <c r="F24" s="80" t="s">
        <v>178</v>
      </c>
      <c r="G24" s="88" t="s">
        <v>216</v>
      </c>
      <c r="H24" s="88" t="s">
        <v>217</v>
      </c>
      <c r="I24" s="88" t="s">
        <v>218</v>
      </c>
      <c r="J24" s="88" t="s">
        <v>177</v>
      </c>
      <c r="K24" s="89" t="s">
        <v>32</v>
      </c>
    </row>
    <row r="25" spans="1:11" ht="62" x14ac:dyDescent="0.35">
      <c r="A25" s="85"/>
      <c r="B25" s="123"/>
      <c r="C25" s="132"/>
      <c r="D25" s="44" t="s">
        <v>139</v>
      </c>
      <c r="E25" s="86" t="s">
        <v>16</v>
      </c>
      <c r="F25" s="51" t="s">
        <v>179</v>
      </c>
      <c r="G25" s="81" t="s">
        <v>180</v>
      </c>
      <c r="H25" s="81" t="s">
        <v>181</v>
      </c>
      <c r="I25" s="81" t="s">
        <v>182</v>
      </c>
      <c r="J25" s="81" t="s">
        <v>183</v>
      </c>
      <c r="K25" s="81" t="s">
        <v>184</v>
      </c>
    </row>
    <row r="26" spans="1:11" ht="93" x14ac:dyDescent="0.35">
      <c r="A26" s="85"/>
      <c r="B26" s="123"/>
      <c r="C26" s="133"/>
      <c r="D26" s="44" t="s">
        <v>140</v>
      </c>
      <c r="E26" s="86" t="s">
        <v>16</v>
      </c>
      <c r="F26" s="51" t="s">
        <v>185</v>
      </c>
      <c r="G26" s="81" t="s">
        <v>186</v>
      </c>
      <c r="H26" s="81" t="s">
        <v>187</v>
      </c>
      <c r="I26" s="81" t="s">
        <v>188</v>
      </c>
      <c r="J26" s="82" t="s">
        <v>141</v>
      </c>
      <c r="K26" s="82" t="s">
        <v>142</v>
      </c>
    </row>
  </sheetData>
  <mergeCells count="23">
    <mergeCell ref="J13:K13"/>
    <mergeCell ref="B13:B15"/>
    <mergeCell ref="A19:A23"/>
    <mergeCell ref="D19:D23"/>
    <mergeCell ref="E19:E23"/>
    <mergeCell ref="G19:K19"/>
    <mergeCell ref="B16:B26"/>
    <mergeCell ref="C16:C17"/>
    <mergeCell ref="C19:C26"/>
    <mergeCell ref="C8:C10"/>
    <mergeCell ref="G3:K3"/>
    <mergeCell ref="A3:A4"/>
    <mergeCell ref="B3:B4"/>
    <mergeCell ref="C3:C4"/>
    <mergeCell ref="D3:D4"/>
    <mergeCell ref="E3:F3"/>
    <mergeCell ref="H9:K9"/>
    <mergeCell ref="G10:K10"/>
    <mergeCell ref="A9:A10"/>
    <mergeCell ref="D9:D10"/>
    <mergeCell ref="E9:E10"/>
    <mergeCell ref="F9:F10"/>
    <mergeCell ref="B5:B12"/>
  </mergeCells>
  <conditionalFormatting sqref="E5:E7 D11 E11:E14 E24:E26 D8:E9 E16:E19">
    <cfRule type="cellIs" dxfId="22" priority="9" operator="equal">
      <formula>"Tidak dinilai"</formula>
    </cfRule>
  </conditionalFormatting>
  <conditionalFormatting sqref="A3">
    <cfRule type="cellIs" dxfId="21" priority="7" operator="equal">
      <formula>"Tidak dinilai"</formula>
    </cfRule>
  </conditionalFormatting>
  <conditionalFormatting sqref="D13:D14">
    <cfRule type="cellIs" dxfId="20" priority="8" operator="equal">
      <formula>"Tidak dinilai"</formula>
    </cfRule>
  </conditionalFormatting>
  <conditionalFormatting sqref="E4:F4">
    <cfRule type="cellIs" dxfId="19" priority="6" operator="equal">
      <formula>"Tidak dinilai"</formula>
    </cfRule>
  </conditionalFormatting>
  <conditionalFormatting sqref="G4:K4">
    <cfRule type="cellIs" dxfId="18" priority="5" operator="equal">
      <formula>"Tidak dinilai"</formula>
    </cfRule>
  </conditionalFormatting>
  <conditionalFormatting sqref="B5 B3:D3">
    <cfRule type="cellIs" dxfId="17" priority="14" operator="equal">
      <formula>"Tidak dinilai"</formula>
    </cfRule>
  </conditionalFormatting>
  <conditionalFormatting sqref="D6">
    <cfRule type="cellIs" dxfId="16" priority="12" operator="equal">
      <formula>"Tidak dinilai"</formula>
    </cfRule>
  </conditionalFormatting>
  <conditionalFormatting sqref="D5">
    <cfRule type="cellIs" dxfId="15" priority="13" operator="equal">
      <formula>"Tidak dinilai"</formula>
    </cfRule>
  </conditionalFormatting>
  <conditionalFormatting sqref="D7">
    <cfRule type="cellIs" dxfId="14" priority="11" operator="equal">
      <formula>"Tidak dinilai"</formula>
    </cfRule>
  </conditionalFormatting>
  <conditionalFormatting sqref="D12">
    <cfRule type="cellIs" dxfId="13" priority="10" operator="equal">
      <formula>"Tidak dinilai"</formula>
    </cfRule>
  </conditionalFormatting>
  <conditionalFormatting sqref="E15">
    <cfRule type="cellIs" dxfId="12" priority="1" operator="equal">
      <formula>"Tidak dinilai"</formula>
    </cfRule>
  </conditionalFormatting>
  <dataValidations count="1">
    <dataValidation type="list" allowBlank="1" showInputMessage="1" showErrorMessage="1" sqref="E24:E26 E5:E9 E11:E19">
      <formula1>"Diminta, Tidak Diminta"</formula1>
    </dataValidation>
  </dataValidations>
  <pageMargins left="0.7" right="0.7" top="0.75" bottom="0.75" header="0.3" footer="0.3"/>
  <pageSetup orientation="portrait"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N24"/>
  <sheetViews>
    <sheetView topLeftCell="A2" zoomScale="85" zoomScaleNormal="85" workbookViewId="0">
      <pane xSplit="2" ySplit="2" topLeftCell="C4" activePane="bottomRight" state="frozen"/>
      <selection activeCell="A2" sqref="A2"/>
      <selection pane="topRight" activeCell="C2" sqref="C2"/>
      <selection pane="bottomLeft" activeCell="A4" sqref="A4"/>
      <selection pane="bottomRight" activeCell="L16" sqref="L16"/>
    </sheetView>
  </sheetViews>
  <sheetFormatPr defaultColWidth="8.90625" defaultRowHeight="18" x14ac:dyDescent="0.35"/>
  <cols>
    <col min="1" max="1" width="9.453125" style="3" customWidth="1"/>
    <col min="2" max="2" width="22.453125" style="4" customWidth="1"/>
    <col min="3" max="3" width="32.6328125" style="2" customWidth="1"/>
    <col min="4" max="4" width="38.36328125" style="2" customWidth="1"/>
    <col min="5" max="5" width="9.36328125" style="2" customWidth="1"/>
    <col min="6" max="6" width="6.36328125" style="1" customWidth="1"/>
    <col min="7" max="7" width="8.36328125" style="1" customWidth="1"/>
    <col min="8" max="8" width="6.36328125" style="36" customWidth="1"/>
    <col min="9" max="9" width="7.54296875" style="36" customWidth="1"/>
    <col min="10" max="10" width="6.36328125" style="1" customWidth="1"/>
    <col min="11" max="11" width="6.6328125" style="1" customWidth="1"/>
    <col min="12" max="12" width="9" style="1" customWidth="1"/>
    <col min="13" max="13" width="8.90625" style="1"/>
    <col min="14" max="14" width="16.90625" style="1" customWidth="1"/>
    <col min="15" max="16384" width="8.90625" style="1"/>
  </cols>
  <sheetData>
    <row r="1" spans="1:14" ht="18.5" thickBot="1" x14ac:dyDescent="0.4"/>
    <row r="2" spans="1:14" ht="29.15" customHeight="1" x14ac:dyDescent="0.35">
      <c r="A2" s="148" t="s">
        <v>15</v>
      </c>
      <c r="B2" s="150" t="s">
        <v>2</v>
      </c>
      <c r="C2" s="152" t="s">
        <v>0</v>
      </c>
      <c r="D2" s="153" t="s">
        <v>20</v>
      </c>
      <c r="E2" s="161" t="s">
        <v>147</v>
      </c>
      <c r="F2" s="144" t="s">
        <v>22</v>
      </c>
      <c r="G2" s="145"/>
      <c r="H2" s="144" t="s">
        <v>23</v>
      </c>
      <c r="I2" s="145"/>
      <c r="J2" s="144" t="s">
        <v>24</v>
      </c>
      <c r="K2" s="145"/>
      <c r="L2" s="145" t="s">
        <v>25</v>
      </c>
      <c r="M2" s="161" t="s">
        <v>145</v>
      </c>
      <c r="N2" s="163" t="s">
        <v>146</v>
      </c>
    </row>
    <row r="3" spans="1:14" s="2" customFormat="1" ht="15.75" customHeight="1" x14ac:dyDescent="0.35">
      <c r="A3" s="149"/>
      <c r="B3" s="151"/>
      <c r="C3" s="124"/>
      <c r="D3" s="154"/>
      <c r="E3" s="165"/>
      <c r="F3" s="146"/>
      <c r="G3" s="147"/>
      <c r="H3" s="146"/>
      <c r="I3" s="147"/>
      <c r="J3" s="146"/>
      <c r="K3" s="147"/>
      <c r="L3" s="147"/>
      <c r="M3" s="162"/>
      <c r="N3" s="164"/>
    </row>
    <row r="4" spans="1:14" ht="15.5" x14ac:dyDescent="0.35">
      <c r="A4" s="23">
        <v>1</v>
      </c>
      <c r="B4" s="174" t="str">
        <f>'Matriks Penilaian'!B5</f>
        <v>1.  Kurikulum</v>
      </c>
      <c r="C4" s="24" t="str">
        <f>'Matriks Penilaian'!C5</f>
        <v>1.1  Keunggulan Program Studi.</v>
      </c>
      <c r="D4" s="25"/>
      <c r="E4" s="77" t="s">
        <v>148</v>
      </c>
      <c r="F4" s="138">
        <v>4</v>
      </c>
      <c r="G4" s="175">
        <f>F4/$F$21</f>
        <v>0.33333333333333331</v>
      </c>
      <c r="H4" s="58">
        <v>4</v>
      </c>
      <c r="I4" s="74">
        <f>H4/(SUM($H$4:$H$10))</f>
        <v>0.2</v>
      </c>
      <c r="J4" s="26"/>
      <c r="K4" s="74"/>
      <c r="L4" s="27">
        <f>$G$4*I4*100</f>
        <v>6.666666666666667</v>
      </c>
      <c r="M4" s="63">
        <v>2</v>
      </c>
      <c r="N4" s="64">
        <f>L4*M4</f>
        <v>13.333333333333334</v>
      </c>
    </row>
    <row r="5" spans="1:14" ht="15.5" x14ac:dyDescent="0.35">
      <c r="A5" s="23">
        <f>A4+1</f>
        <v>2</v>
      </c>
      <c r="B5" s="174"/>
      <c r="C5" s="24" t="str">
        <f>'Matriks Penilaian'!C6</f>
        <v>1.2  Profil Lulusan Program Studi.</v>
      </c>
      <c r="D5" s="25"/>
      <c r="E5" s="77" t="s">
        <v>148</v>
      </c>
      <c r="F5" s="138"/>
      <c r="G5" s="175"/>
      <c r="H5" s="58">
        <v>2</v>
      </c>
      <c r="I5" s="74">
        <f>H5/(SUM($H$4:$H$10))</f>
        <v>0.1</v>
      </c>
      <c r="J5" s="26"/>
      <c r="K5" s="74"/>
      <c r="L5" s="27">
        <f t="shared" ref="L5:L6" si="0">$G$4*I5*100</f>
        <v>3.3333333333333335</v>
      </c>
      <c r="M5" s="63">
        <v>2</v>
      </c>
      <c r="N5" s="64">
        <f t="shared" ref="N5:N20" si="1">L5*M5</f>
        <v>6.666666666666667</v>
      </c>
    </row>
    <row r="6" spans="1:14" ht="15.5" x14ac:dyDescent="0.35">
      <c r="A6" s="23">
        <f t="shared" ref="A6:A10" si="2">A5+1</f>
        <v>3</v>
      </c>
      <c r="B6" s="174"/>
      <c r="C6" s="24" t="str">
        <f>'Matriks Penilaian'!C7</f>
        <v>1.3  Capaian Pembelajaran</v>
      </c>
      <c r="D6" s="25"/>
      <c r="E6" s="77" t="s">
        <v>148</v>
      </c>
      <c r="F6" s="138"/>
      <c r="G6" s="175"/>
      <c r="H6" s="58">
        <v>5</v>
      </c>
      <c r="I6" s="74">
        <f>H6/(SUM($H$4:$H$10))</f>
        <v>0.25</v>
      </c>
      <c r="J6" s="26"/>
      <c r="K6" s="74"/>
      <c r="L6" s="27">
        <f t="shared" si="0"/>
        <v>8.3333333333333321</v>
      </c>
      <c r="M6" s="63">
        <v>2</v>
      </c>
      <c r="N6" s="64">
        <f t="shared" si="1"/>
        <v>16.666666666666664</v>
      </c>
    </row>
    <row r="7" spans="1:14" ht="15.5" x14ac:dyDescent="0.35">
      <c r="A7" s="23">
        <f t="shared" si="2"/>
        <v>4</v>
      </c>
      <c r="B7" s="174"/>
      <c r="C7" s="176" t="str">
        <f>'Matriks Penilaian'!C8</f>
        <v xml:space="preserve">1.4  Struktur Kurikulum </v>
      </c>
      <c r="D7" s="37" t="str">
        <f>'Matriks Penilaian'!D8</f>
        <v>1.4.1 Susunan mata kuliah/blok/modul</v>
      </c>
      <c r="E7" s="77" t="s">
        <v>148</v>
      </c>
      <c r="F7" s="138"/>
      <c r="G7" s="175"/>
      <c r="H7" s="140">
        <v>3</v>
      </c>
      <c r="I7" s="142">
        <f>H7/(SUM($H$4:$H$10))</f>
        <v>0.15</v>
      </c>
      <c r="J7" s="55">
        <v>4</v>
      </c>
      <c r="K7" s="74">
        <f>J7/SUM($J$7:$J$8)</f>
        <v>0.44444444444444442</v>
      </c>
      <c r="L7" s="27">
        <f>$G$4*$I$7*K7*100</f>
        <v>2.2222222222222219</v>
      </c>
      <c r="M7" s="65">
        <v>2</v>
      </c>
      <c r="N7" s="64">
        <f t="shared" si="1"/>
        <v>4.4444444444444438</v>
      </c>
    </row>
    <row r="8" spans="1:14" ht="31" x14ac:dyDescent="0.35">
      <c r="A8" s="23">
        <f t="shared" si="2"/>
        <v>5</v>
      </c>
      <c r="B8" s="174"/>
      <c r="C8" s="177"/>
      <c r="D8" s="37" t="str">
        <f>'Matriks Penilaian'!D9</f>
        <v>1.4.2 Pembelajaran yang dilaksanakan dalam bentuk praktikum/praktik.</v>
      </c>
      <c r="E8" s="77" t="s">
        <v>148</v>
      </c>
      <c r="F8" s="138"/>
      <c r="G8" s="175"/>
      <c r="H8" s="141"/>
      <c r="I8" s="143"/>
      <c r="J8" s="55">
        <v>5</v>
      </c>
      <c r="K8" s="74">
        <f>J8/SUM($J$7:$J$8)</f>
        <v>0.55555555555555558</v>
      </c>
      <c r="L8" s="27">
        <f>$G$4*$I$7*K8*100</f>
        <v>2.7777777777777777</v>
      </c>
      <c r="M8" s="63">
        <v>2</v>
      </c>
      <c r="N8" s="64">
        <f t="shared" si="1"/>
        <v>5.5555555555555554</v>
      </c>
    </row>
    <row r="9" spans="1:14" ht="15.5" x14ac:dyDescent="0.35">
      <c r="A9" s="23">
        <f t="shared" si="2"/>
        <v>6</v>
      </c>
      <c r="B9" s="174"/>
      <c r="C9" s="24" t="str">
        <f>'Matriks Penilaian'!C11</f>
        <v>1.5  Substansi Praktikum/Praktik</v>
      </c>
      <c r="D9" s="25"/>
      <c r="E9" s="77" t="s">
        <v>148</v>
      </c>
      <c r="F9" s="138"/>
      <c r="G9" s="175"/>
      <c r="H9" s="58">
        <v>4</v>
      </c>
      <c r="I9" s="74">
        <f>H9/(SUM($H$4:$H$10))</f>
        <v>0.2</v>
      </c>
      <c r="J9" s="26"/>
      <c r="K9" s="74"/>
      <c r="L9" s="27">
        <f t="shared" ref="L9:L10" si="3">$G$4*I9*100</f>
        <v>6.666666666666667</v>
      </c>
      <c r="M9" s="63">
        <v>3</v>
      </c>
      <c r="N9" s="64">
        <f t="shared" si="1"/>
        <v>20</v>
      </c>
    </row>
    <row r="10" spans="1:14" ht="34.5" customHeight="1" x14ac:dyDescent="0.35">
      <c r="A10" s="23">
        <f t="shared" si="2"/>
        <v>7</v>
      </c>
      <c r="B10" s="174"/>
      <c r="C10" s="24" t="str">
        <f>'Matriks Penilaian'!C12</f>
        <v>1.6  Rencana Pembelajaran Semester (RPS)</v>
      </c>
      <c r="D10" s="25"/>
      <c r="E10" s="77" t="s">
        <v>148</v>
      </c>
      <c r="F10" s="138"/>
      <c r="G10" s="175"/>
      <c r="H10" s="58">
        <v>2</v>
      </c>
      <c r="I10" s="74">
        <f>H10/(SUM($H$4:$H$10))</f>
        <v>0.1</v>
      </c>
      <c r="J10" s="26"/>
      <c r="K10" s="74"/>
      <c r="L10" s="27">
        <f t="shared" si="3"/>
        <v>3.3333333333333335</v>
      </c>
      <c r="M10" s="65">
        <v>1</v>
      </c>
      <c r="N10" s="64">
        <f t="shared" si="1"/>
        <v>3.3333333333333335</v>
      </c>
    </row>
    <row r="11" spans="1:14" ht="45.75" customHeight="1" x14ac:dyDescent="0.35">
      <c r="A11" s="28">
        <f>A10+1</f>
        <v>8</v>
      </c>
      <c r="B11" s="155" t="str">
        <f>'Matriks Penilaian'!B13</f>
        <v>2.  Sumber Daya Manusia (Dosen tetap, Pembimbing/ Preseptor, dan Tenaga kependidikan)</v>
      </c>
      <c r="C11" s="29" t="str">
        <f>'Matriks Penilaian'!C13</f>
        <v>2.1  Calon dosen tetap pada program studi yang diusulkan</v>
      </c>
      <c r="D11" s="30"/>
      <c r="E11" s="78" t="s">
        <v>148</v>
      </c>
      <c r="F11" s="166">
        <v>5</v>
      </c>
      <c r="G11" s="169">
        <f>F11/$F$21</f>
        <v>0.41666666666666669</v>
      </c>
      <c r="H11" s="58">
        <v>5</v>
      </c>
      <c r="I11" s="73">
        <f>H11/SUM($H$11:$H$13)</f>
        <v>0.5</v>
      </c>
      <c r="J11" s="31"/>
      <c r="K11" s="73"/>
      <c r="L11" s="32">
        <f>$G$11*I11*100</f>
        <v>20.833333333333336</v>
      </c>
      <c r="M11" s="63">
        <v>2</v>
      </c>
      <c r="N11" s="64">
        <f t="shared" si="1"/>
        <v>41.666666666666671</v>
      </c>
    </row>
    <row r="12" spans="1:14" ht="45.75" customHeight="1" x14ac:dyDescent="0.35">
      <c r="A12" s="28">
        <f t="shared" ref="A12:A20" si="4">A11+1</f>
        <v>9</v>
      </c>
      <c r="B12" s="156"/>
      <c r="C12" s="29" t="str">
        <f>'Matriks Penilaian'!C14</f>
        <v>2.2 Jumlah dan kualifikasi Preseptor atau sebutan lain yang sejenis</v>
      </c>
      <c r="D12" s="30"/>
      <c r="E12" s="78" t="s">
        <v>148</v>
      </c>
      <c r="F12" s="167"/>
      <c r="G12" s="170"/>
      <c r="H12" s="56">
        <v>3</v>
      </c>
      <c r="I12" s="73">
        <f>H12/SUM($H$11:$H$13)</f>
        <v>0.3</v>
      </c>
      <c r="J12" s="31"/>
      <c r="K12" s="73"/>
      <c r="L12" s="32">
        <f t="shared" ref="L12:L13" si="5">$G$11*I12*100</f>
        <v>12.5</v>
      </c>
      <c r="M12" s="63">
        <v>2</v>
      </c>
      <c r="N12" s="64">
        <f t="shared" si="1"/>
        <v>25</v>
      </c>
    </row>
    <row r="13" spans="1:14" ht="45.75" customHeight="1" x14ac:dyDescent="0.35">
      <c r="A13" s="28">
        <f t="shared" si="4"/>
        <v>10</v>
      </c>
      <c r="B13" s="157"/>
      <c r="C13" s="29" t="str">
        <f>'Matriks Penilaian'!C15</f>
        <v>2.3  Tenaga Kependidikan</v>
      </c>
      <c r="D13" s="30"/>
      <c r="E13" s="78" t="s">
        <v>148</v>
      </c>
      <c r="F13" s="168"/>
      <c r="G13" s="171"/>
      <c r="H13" s="56">
        <v>2</v>
      </c>
      <c r="I13" s="73">
        <f>H13/SUM($H$11:$H$13)</f>
        <v>0.2</v>
      </c>
      <c r="J13" s="31"/>
      <c r="K13" s="73"/>
      <c r="L13" s="32">
        <f t="shared" si="5"/>
        <v>8.3333333333333339</v>
      </c>
      <c r="M13" s="65">
        <v>1</v>
      </c>
      <c r="N13" s="64">
        <f t="shared" si="1"/>
        <v>8.3333333333333339</v>
      </c>
    </row>
    <row r="14" spans="1:14" ht="31.5" customHeight="1" x14ac:dyDescent="0.35">
      <c r="A14" s="33">
        <f t="shared" si="4"/>
        <v>11</v>
      </c>
      <c r="B14" s="136" t="str">
        <f>'Matriks Penilaian'!B16</f>
        <v>3.  Unit Pengelola Program Studi dan Ketersedian Sarana Prasarana serta Wahana Praktik, Tenaga Kependidikan</v>
      </c>
      <c r="C14" s="137" t="str">
        <f>'Matriks Penilaian'!C16</f>
        <v xml:space="preserve">3.1  Organisasi dan Tata Kerja Unit Pengelola Program Studi.     </v>
      </c>
      <c r="D14" s="34" t="str">
        <f>'Matriks Penilaian'!D16</f>
        <v>3.1.1  Rancangan Organisasi dan Tata Kerja Unit Pengelola Program Studi</v>
      </c>
      <c r="E14" s="79" t="s">
        <v>148</v>
      </c>
      <c r="F14" s="138">
        <v>3</v>
      </c>
      <c r="G14" s="139">
        <f>F14/$F$21</f>
        <v>0.25</v>
      </c>
      <c r="H14" s="140">
        <v>2</v>
      </c>
      <c r="I14" s="134">
        <f>H14/SUM($H$14:$H$20)</f>
        <v>0.2</v>
      </c>
      <c r="J14" s="55">
        <v>2</v>
      </c>
      <c r="K14" s="76">
        <f>J14/SUM($J$14:$J$15)</f>
        <v>0.33333333333333331</v>
      </c>
      <c r="L14" s="35">
        <f>$G$14*$I$14*K14*100</f>
        <v>1.6666666666666667</v>
      </c>
      <c r="M14" s="66">
        <v>2</v>
      </c>
      <c r="N14" s="64">
        <f t="shared" si="1"/>
        <v>3.3333333333333335</v>
      </c>
    </row>
    <row r="15" spans="1:14" ht="31" x14ac:dyDescent="0.35">
      <c r="A15" s="33">
        <f t="shared" si="4"/>
        <v>12</v>
      </c>
      <c r="B15" s="136"/>
      <c r="C15" s="137"/>
      <c r="D15" s="34" t="str">
        <f>'Matriks Penilaian'!D17</f>
        <v>3.1.2  Rencana Perwujudan Good Governance dengan Lima Pilar Tata Pamong</v>
      </c>
      <c r="E15" s="79" t="s">
        <v>148</v>
      </c>
      <c r="F15" s="138"/>
      <c r="G15" s="139"/>
      <c r="H15" s="141"/>
      <c r="I15" s="135"/>
      <c r="J15" s="55">
        <v>4</v>
      </c>
      <c r="K15" s="76">
        <f>J15/SUM($J$14:$J$15)</f>
        <v>0.66666666666666663</v>
      </c>
      <c r="L15" s="35">
        <f>$G$14*$I$14*K15*100</f>
        <v>3.3333333333333335</v>
      </c>
      <c r="M15" s="66">
        <v>2</v>
      </c>
      <c r="N15" s="64">
        <f t="shared" si="1"/>
        <v>6.666666666666667</v>
      </c>
    </row>
    <row r="16" spans="1:14" ht="15.5" x14ac:dyDescent="0.35">
      <c r="A16" s="33">
        <f t="shared" si="4"/>
        <v>13</v>
      </c>
      <c r="B16" s="136"/>
      <c r="C16" s="57" t="str">
        <f>'Matriks Penilaian'!C18</f>
        <v>3.2  Sistem Penjaminan Mutu</v>
      </c>
      <c r="D16" s="60"/>
      <c r="E16" s="79" t="s">
        <v>148</v>
      </c>
      <c r="F16" s="138"/>
      <c r="G16" s="139"/>
      <c r="H16" s="56">
        <v>3</v>
      </c>
      <c r="I16" s="75">
        <f>H16/SUM($H$14:$H$20)</f>
        <v>0.3</v>
      </c>
      <c r="J16" s="59"/>
      <c r="K16" s="76"/>
      <c r="L16" s="35">
        <f>$G$14*$I$16*100</f>
        <v>7.5</v>
      </c>
      <c r="M16" s="66">
        <v>2</v>
      </c>
      <c r="N16" s="64">
        <f t="shared" si="1"/>
        <v>15</v>
      </c>
    </row>
    <row r="17" spans="1:14" ht="31" x14ac:dyDescent="0.35">
      <c r="A17" s="33">
        <f t="shared" si="4"/>
        <v>14</v>
      </c>
      <c r="B17" s="136"/>
      <c r="C17" s="158" t="str">
        <f>'Matriks Penilaian'!C19</f>
        <v>3.3  Sarana, Prasarana, dan Wahana Praktik</v>
      </c>
      <c r="D17" s="34" t="str">
        <f>'Matriks Penilaian'!D19</f>
        <v>3.3.1  Ruang kuliah, ruang kerja dosen, kantor dan perpustakaan</v>
      </c>
      <c r="E17" s="79" t="s">
        <v>148</v>
      </c>
      <c r="F17" s="138"/>
      <c r="G17" s="139"/>
      <c r="H17" s="140">
        <v>5</v>
      </c>
      <c r="I17" s="134">
        <f>H17/SUM($H$14:$H$20)</f>
        <v>0.5</v>
      </c>
      <c r="J17" s="55">
        <v>2</v>
      </c>
      <c r="K17" s="76">
        <f>J17/SUM($J$17:$J$20)</f>
        <v>0.14285714285714285</v>
      </c>
      <c r="L17" s="35">
        <f>$G$14*$I$17*K17*100</f>
        <v>1.7857142857142856</v>
      </c>
      <c r="M17" s="66">
        <v>2</v>
      </c>
      <c r="N17" s="64">
        <f t="shared" si="1"/>
        <v>3.5714285714285712</v>
      </c>
    </row>
    <row r="18" spans="1:14" ht="32.25" customHeight="1" x14ac:dyDescent="0.35">
      <c r="A18" s="33">
        <f t="shared" si="4"/>
        <v>15</v>
      </c>
      <c r="B18" s="136"/>
      <c r="C18" s="159"/>
      <c r="D18" s="34" t="str">
        <f>'Matriks Penilaian'!D24</f>
        <v>3.3.2  Ruang pembelajaran khusus/ Laboratorium</v>
      </c>
      <c r="E18" s="79" t="s">
        <v>148</v>
      </c>
      <c r="F18" s="138"/>
      <c r="G18" s="139"/>
      <c r="H18" s="173"/>
      <c r="I18" s="172"/>
      <c r="J18" s="55">
        <v>4</v>
      </c>
      <c r="K18" s="76">
        <f t="shared" ref="K18:K20" si="6">J18/SUM($J$17:$J$20)</f>
        <v>0.2857142857142857</v>
      </c>
      <c r="L18" s="35">
        <f t="shared" ref="L18:L20" si="7">$G$14*$I$17*K18*100</f>
        <v>3.5714285714285712</v>
      </c>
      <c r="M18" s="66">
        <v>2</v>
      </c>
      <c r="N18" s="64">
        <f t="shared" si="1"/>
        <v>7.1428571428571423</v>
      </c>
    </row>
    <row r="19" spans="1:14" ht="31" x14ac:dyDescent="0.35">
      <c r="A19" s="33">
        <f t="shared" si="4"/>
        <v>16</v>
      </c>
      <c r="B19" s="136"/>
      <c r="C19" s="159"/>
      <c r="D19" s="34" t="str">
        <f>'Matriks Penilaian'!D25</f>
        <v>3.3.3 Peralatan praktikum/praktik atau yang tujuan penggunaannya sejenis</v>
      </c>
      <c r="E19" s="79" t="s">
        <v>148</v>
      </c>
      <c r="F19" s="138"/>
      <c r="G19" s="139"/>
      <c r="H19" s="173"/>
      <c r="I19" s="172"/>
      <c r="J19" s="55">
        <v>4</v>
      </c>
      <c r="K19" s="76">
        <f t="shared" si="6"/>
        <v>0.2857142857142857</v>
      </c>
      <c r="L19" s="35">
        <f t="shared" si="7"/>
        <v>3.5714285714285712</v>
      </c>
      <c r="M19" s="66">
        <v>3</v>
      </c>
      <c r="N19" s="64">
        <f t="shared" si="1"/>
        <v>10.714285714285714</v>
      </c>
    </row>
    <row r="20" spans="1:14" ht="22.5" customHeight="1" x14ac:dyDescent="0.35">
      <c r="A20" s="33">
        <f t="shared" si="4"/>
        <v>17</v>
      </c>
      <c r="B20" s="136"/>
      <c r="C20" s="160"/>
      <c r="D20" s="34" t="str">
        <f>'Matriks Penilaian'!D26</f>
        <v>3.3.4 Wahana praktik</v>
      </c>
      <c r="E20" s="79" t="s">
        <v>148</v>
      </c>
      <c r="F20" s="138"/>
      <c r="G20" s="139"/>
      <c r="H20" s="141"/>
      <c r="I20" s="135"/>
      <c r="J20" s="55">
        <v>4</v>
      </c>
      <c r="K20" s="76">
        <f t="shared" si="6"/>
        <v>0.2857142857142857</v>
      </c>
      <c r="L20" s="35">
        <f t="shared" si="7"/>
        <v>3.5714285714285712</v>
      </c>
      <c r="M20" s="66">
        <v>2</v>
      </c>
      <c r="N20" s="64">
        <f t="shared" si="1"/>
        <v>7.1428571428571423</v>
      </c>
    </row>
    <row r="21" spans="1:14" ht="20" x14ac:dyDescent="0.35">
      <c r="F21" s="69">
        <f>SUM(F4:F20)</f>
        <v>12</v>
      </c>
      <c r="G21" s="70">
        <f>SUM(G4:G20)</f>
        <v>1</v>
      </c>
      <c r="H21" s="58"/>
      <c r="I21" s="71">
        <f>SUM(I4:I20)/3</f>
        <v>1.0000000000000002</v>
      </c>
      <c r="J21" s="58"/>
      <c r="K21" s="71">
        <f>SUM(K4:K20)/4</f>
        <v>0.74999999999999989</v>
      </c>
      <c r="L21" s="72">
        <f>SUM(L4:L20)</f>
        <v>100</v>
      </c>
      <c r="M21" s="67"/>
      <c r="N21" s="68">
        <f>SUM(N4:N20)</f>
        <v>198.57142857142858</v>
      </c>
    </row>
    <row r="22" spans="1:14" x14ac:dyDescent="0.35">
      <c r="I22" s="1"/>
      <c r="J22" s="36"/>
      <c r="N22" s="69" t="str">
        <f>IF(OR(N21&lt;200,(OR(M4&lt;2,M5&lt;2,6&lt;2,M7&lt;1,M8&lt;2,M9&lt;2,M10&lt;1,M11&lt;2,M12&lt;2,M13&lt;1))),"Tidak Memenuhi","Memenuhi,Sesuai Skor")</f>
        <v>Tidak Memenuhi</v>
      </c>
    </row>
    <row r="23" spans="1:14" x14ac:dyDescent="0.35">
      <c r="I23" s="1"/>
      <c r="J23" s="36"/>
    </row>
    <row r="24" spans="1:14" x14ac:dyDescent="0.35">
      <c r="J24" s="36"/>
    </row>
  </sheetData>
  <mergeCells count="29">
    <mergeCell ref="B11:B13"/>
    <mergeCell ref="C17:C20"/>
    <mergeCell ref="M2:M3"/>
    <mergeCell ref="N2:N3"/>
    <mergeCell ref="E2:E3"/>
    <mergeCell ref="F11:F13"/>
    <mergeCell ref="G11:G13"/>
    <mergeCell ref="I17:I20"/>
    <mergeCell ref="H17:H20"/>
    <mergeCell ref="J2:K3"/>
    <mergeCell ref="L2:L3"/>
    <mergeCell ref="B4:B10"/>
    <mergeCell ref="F4:F10"/>
    <mergeCell ref="G4:G10"/>
    <mergeCell ref="C7:C8"/>
    <mergeCell ref="H7:H8"/>
    <mergeCell ref="I7:I8"/>
    <mergeCell ref="H2:I3"/>
    <mergeCell ref="A2:A3"/>
    <mergeCell ref="B2:B3"/>
    <mergeCell ref="C2:C3"/>
    <mergeCell ref="D2:D3"/>
    <mergeCell ref="F2:G3"/>
    <mergeCell ref="I14:I15"/>
    <mergeCell ref="B14:B20"/>
    <mergeCell ref="C14:C15"/>
    <mergeCell ref="F14:F20"/>
    <mergeCell ref="G14:G20"/>
    <mergeCell ref="H14:H15"/>
  </mergeCells>
  <conditionalFormatting sqref="D4:E4 E5:E10">
    <cfRule type="cellIs" dxfId="11" priority="12" operator="equal">
      <formula>"Tidak dinilai"</formula>
    </cfRule>
  </conditionalFormatting>
  <conditionalFormatting sqref="B4 B2:D2">
    <cfRule type="cellIs" dxfId="10" priority="13" operator="equal">
      <formula>"Tidak dinilai"</formula>
    </cfRule>
  </conditionalFormatting>
  <conditionalFormatting sqref="D11:E13">
    <cfRule type="cellIs" dxfId="9" priority="7" operator="equal">
      <formula>"Tidak dinilai"</formula>
    </cfRule>
  </conditionalFormatting>
  <conditionalFormatting sqref="D6">
    <cfRule type="cellIs" dxfId="8" priority="10" operator="equal">
      <formula>"Tidak dinilai"</formula>
    </cfRule>
  </conditionalFormatting>
  <conditionalFormatting sqref="D5">
    <cfRule type="cellIs" dxfId="7" priority="11" operator="equal">
      <formula>"Tidak dinilai"</formula>
    </cfRule>
  </conditionalFormatting>
  <conditionalFormatting sqref="D7:D9">
    <cfRule type="cellIs" dxfId="6" priority="9" operator="equal">
      <formula>"Tidak dinilai"</formula>
    </cfRule>
  </conditionalFormatting>
  <conditionalFormatting sqref="D10">
    <cfRule type="cellIs" dxfId="5" priority="8" operator="equal">
      <formula>"Tidak dinilai"</formula>
    </cfRule>
  </conditionalFormatting>
  <conditionalFormatting sqref="A2">
    <cfRule type="cellIs" dxfId="4" priority="6" operator="equal">
      <formula>"Tidak dinilai"</formula>
    </cfRule>
  </conditionalFormatting>
  <conditionalFormatting sqref="F2">
    <cfRule type="cellIs" dxfId="3" priority="5" operator="equal">
      <formula>"Tidak dinilai"</formula>
    </cfRule>
  </conditionalFormatting>
  <conditionalFormatting sqref="H2">
    <cfRule type="cellIs" dxfId="2" priority="4" operator="equal">
      <formula>"Tidak dinilai"</formula>
    </cfRule>
  </conditionalFormatting>
  <conditionalFormatting sqref="J2">
    <cfRule type="cellIs" dxfId="1" priority="3" operator="equal">
      <formula>"Tidak dinilai"</formula>
    </cfRule>
  </conditionalFormatting>
  <conditionalFormatting sqref="E2">
    <cfRule type="cellIs" dxfId="0" priority="1" operator="equal">
      <formula>"Tidak dinilai"</formula>
    </cfRule>
  </conditionalFormatting>
  <pageMargins left="0.7" right="0.7" top="0.75" bottom="0.75" header="0.3" footer="0.3"/>
  <pageSetup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Antar instrumen</vt:lpstr>
      <vt:lpstr>Matriks Penilaian</vt:lpstr>
      <vt:lpstr>Pembobotan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Gieks Sugiyono</dc:creator>
  <cp:lastModifiedBy>Bambang Suryoatmono</cp:lastModifiedBy>
  <dcterms:created xsi:type="dcterms:W3CDTF">2020-05-13T13:58:08Z</dcterms:created>
  <dcterms:modified xsi:type="dcterms:W3CDTF">2020-12-11T00:55:55Z</dcterms:modified>
</cp:coreProperties>
</file>