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16.595\"/>
    </mc:Choice>
  </mc:AlternateContent>
  <xr:revisionPtr revIDLastSave="0" documentId="13_ncr:1_{43153CD4-2801-44A2-AF92-85EBEF98C50C}" xr6:coauthVersionLast="45" xr6:coauthVersionMax="45" xr10:uidLastSave="{00000000-0000-0000-0000-000000000000}"/>
  <bookViews>
    <workbookView xWindow="-120" yWindow="-120" windowWidth="20730" windowHeight="11160" xr2:uid="{00000000-000D-0000-FFFF-FFFF00000000}"/>
  </bookViews>
  <sheets>
    <sheet name="Matriks Penilaian" sheetId="3" r:id="rId1"/>
    <sheet name="Pembobotan" sheetId="17"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7" l="1"/>
  <c r="J6" i="17"/>
  <c r="J21" i="17" s="1"/>
  <c r="E20" i="17"/>
  <c r="F14" i="17" s="1"/>
  <c r="H19" i="17"/>
  <c r="J18" i="17"/>
  <c r="J17" i="17"/>
  <c r="H17" i="17"/>
  <c r="H16" i="17"/>
  <c r="J15" i="17"/>
  <c r="J14" i="17"/>
  <c r="J23" i="17" s="1"/>
  <c r="H14" i="17"/>
  <c r="H23" i="17" s="1"/>
  <c r="H13" i="17"/>
  <c r="H22" i="17" s="1"/>
  <c r="H12" i="17"/>
  <c r="H11" i="17"/>
  <c r="H10" i="17"/>
  <c r="J9" i="17"/>
  <c r="J8" i="17"/>
  <c r="J22" i="17" s="1"/>
  <c r="H8" i="17"/>
  <c r="H6" i="17"/>
  <c r="H5" i="17"/>
  <c r="H4" i="17"/>
  <c r="A4" i="17"/>
  <c r="A5" i="17" s="1"/>
  <c r="A6" i="17" s="1"/>
  <c r="A7" i="17" s="1"/>
  <c r="A8" i="17" s="1"/>
  <c r="A9" i="17" s="1"/>
  <c r="A10" i="17" s="1"/>
  <c r="A11" i="17" s="1"/>
  <c r="A12" i="17" s="1"/>
  <c r="H3" i="17"/>
  <c r="A7" i="3"/>
  <c r="A8" i="3" s="1"/>
  <c r="A9" i="3" s="1"/>
  <c r="A10" i="3" s="1"/>
  <c r="A11" i="3" s="1"/>
  <c r="A13" i="3" s="1"/>
  <c r="A6" i="3"/>
  <c r="K18" i="17" l="1"/>
  <c r="K16" i="17"/>
  <c r="K19" i="17"/>
  <c r="F3" i="17"/>
  <c r="F13" i="17"/>
  <c r="K13" i="17" s="1"/>
  <c r="J24" i="17"/>
  <c r="H21" i="17"/>
  <c r="A13" i="17"/>
  <c r="A14" i="17" s="1"/>
  <c r="A15" i="17" s="1"/>
  <c r="A16" i="17" s="1"/>
  <c r="A17" i="17" s="1"/>
  <c r="A18" i="17" s="1"/>
  <c r="A19" i="17" s="1"/>
  <c r="K12" i="17"/>
  <c r="K15" i="17"/>
  <c r="K17" i="17"/>
  <c r="K3" i="17"/>
  <c r="K14" i="17"/>
  <c r="A14" i="3"/>
  <c r="A15" i="3" s="1"/>
  <c r="A16" i="3" s="1"/>
  <c r="A17" i="3" s="1"/>
  <c r="A18" i="3" s="1"/>
  <c r="A19" i="3" s="1"/>
  <c r="A20" i="3" s="1"/>
  <c r="A25" i="3" l="1"/>
  <c r="A26" i="3" s="1"/>
  <c r="K11" i="17"/>
  <c r="K7" i="17"/>
  <c r="K6" i="17"/>
  <c r="F20" i="17"/>
  <c r="K10" i="17"/>
  <c r="K9" i="17"/>
  <c r="K8" i="17"/>
  <c r="K5" i="17"/>
  <c r="K4" i="17"/>
  <c r="K20" i="17"/>
</calcChain>
</file>

<file path=xl/sharedStrings.xml><?xml version="1.0" encoding="utf-8"?>
<sst xmlns="http://schemas.openxmlformats.org/spreadsheetml/2006/main" count="203" uniqueCount="173">
  <si>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</si>
  <si>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</si>
  <si>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</si>
  <si>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</si>
  <si>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</si>
  <si>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</si>
  <si>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</si>
  <si>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</si>
  <si>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</si>
  <si>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</si>
  <si>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</si>
  <si>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</si>
  <si>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</si>
  <si>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</si>
  <si>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</si>
  <si>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</si>
  <si>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</si>
  <si>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Sub-Elemen</t>
  </si>
  <si>
    <t>Penilaian</t>
  </si>
  <si>
    <t>Bobot Kriteria</t>
  </si>
  <si>
    <t>Bobot Elemen</t>
  </si>
  <si>
    <t>Bobot Sub-Elemen</t>
  </si>
  <si>
    <t>Bobot Butir</t>
  </si>
  <si>
    <t>3.1</t>
  </si>
  <si>
    <t>3.3</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</si>
  <si>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</si>
  <si>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</si>
  <si>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</si>
  <si>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</si>
  <si>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</si>
  <si>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</si>
  <si>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</si>
  <si>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</si>
  <si>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</si>
  <si>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</si>
  <si>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</si>
  <si>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</si>
  <si>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</si>
  <si>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</si>
  <si>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RPS</t>
  </si>
  <si>
    <t>Tidak ada skor 3</t>
  </si>
  <si>
    <t xml:space="preserve">Tidak ada rancangan dokumen kebijakan SPMI </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</si>
  <si>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</si>
  <si>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</si>
  <si>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</si>
  <si>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</si>
  <si>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</si>
  <si>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</si>
  <si>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</si>
  <si>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</si>
  <si>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</si>
  <si>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</si>
  <si>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</si>
  <si>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</si>
  <si>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</si>
  <si>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</si>
  <si>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</si>
  <si>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</si>
  <si>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</si>
  <si>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</si>
  <si>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</si>
  <si>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</si>
  <si>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</si>
  <si>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</si>
  <si>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</si>
  <si>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</si>
  <si>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Rumusan capaian pembelajaran tidak sesuai dengan SN Dikti atau level 6 (enam)KKNI</t>
  </si>
  <si>
    <t xml:space="preserve">Sepuluh mata kuliah dilengkapi dengan RPS yang memenuhi 9 (sembilan) komponen, menunjukkan secara jelas penciri program studi dan menggunakan referensi yang relevan dan mutakhir  </t>
  </si>
  <si>
    <t>Keunikan atau keunggulan program studi disusun berdasarkan perbandingan kurang dari tiga program studi pada tingkat nasional  dan/atau mencakup kurang dari tiga aspek</t>
  </si>
  <si>
    <t>Kesesuaian susunan mata kuliah yang mencakup aspek : (1) keberadaan 4 mata kuliah wajib, (2) kesesuaian susunan mata kuliah untuk mencapai capaian pembelajaran, (3) urutan mata kuliah, dan (4) beban sks per semester wajar</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</si>
  <si>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</si>
  <si>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</si>
  <si>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</si>
  <si>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</si>
  <si>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</si>
  <si>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Tidak ada daftar/susunan mata kuliah</t>
  </si>
  <si>
    <t>Perguruan tinggi memiliki rancangan dokumen kebijakan SPMI, tetapi tidak meliputi seluruh aspek</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</si>
  <si>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</si>
  <si>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</si>
  <si>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t>Rumusan capaian pembelajaran: (a) sesuai dengan profil lulusan, (b) deskripsi kompetensinya sesuai SN-Dikti yang mencakup 4 (empat) domain capaian pembelajaran dan sesuai level 6 (enam) KKNI, dan (3) relevan dg keunggulan atau keunikan prodi</t>
  </si>
  <si>
    <t>Rumusan capaian pembelajaran: (a) sesuai dengan profil lulusan, (b) deskripsi kompetensinya sesuai level 6 (enam) KKNI, namun tidak menjabarkan capaian pembelajaran sesuai SN-Dikti, dan (c) tidak atau kurang relevan dengan keunikan atau keunggulan prodi</t>
  </si>
  <si>
    <t xml:space="preserve">Tidak mencantumkan/mendeskripsikan capaian Pembelajaran atau rumusan capaian pembelajaran tidak sesuai dengan SN Dikti atau level 6 (enam)KKNI    </t>
  </si>
  <si>
    <r>
      <t xml:space="preserve">Jika tidak menjelaskan rencana perwujudan </t>
    </r>
    <r>
      <rPr>
        <i/>
        <sz val="12"/>
        <rFont val="Arial Narrow"/>
        <family val="2"/>
      </rPr>
      <t>good governance</t>
    </r>
  </si>
  <si>
    <t>Perguruan tinggi memiliki rancangan dokumen kebijakan SPMI yang mencakup 5 (lima) aspek dan dilengkapi dengan informasi dokumen SPMI lainnya</t>
  </si>
  <si>
    <t>Perguruan tinggi memiliki rancangan dokumen kebijakan SPMI, meliputi 5 (lima) aspek</t>
  </si>
  <si>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</si>
  <si>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</si>
  <si>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</si>
  <si>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Jumlah calon dosen tetap sedikitnya sebanyak 5 (lima) orang berkualifikasi akademik lulusan magister atau magister terapan yang relevan dengan program studi yang diusulkan, atau setara dengan level 8 (delapan) KKNI, dengan komposisi: (a) 3 (tiga) orang telah diangkat sebagai dosen tetap oleh pemimpin PTS pengusul atau Badan Penyelenggara, dan (b) 2 (dua) orang lainnya telah menandatangani surat perjanjian kesediaan pengangkatan dosen tetap dengan pemimpin PTS atau Badan Penyelenggara</t>
  </si>
  <si>
    <t xml:space="preserve">Jumlah calon dosen tetap sebanyak 5 (lima) orang berkualifikasi akademik lulusan magister atau magister terapan yang relevan dengan program studi yang diusulkan, atau setara dengan level 8 (delapan) KKNI, dengan komposisi : (a) 3 (tiga) orang diantaranya telah menandatangani surat perjanjian kesediaan pengangkatan dosen tetap dengan pemimpin PTS pengusul atau Badan Penyelenggara, dan (b) 2 (dua) orang lainnya merupakan dosen dari PT lain yang ditugaskan oleh Pemimpin PTS </t>
  </si>
  <si>
    <t>1.6  Substansi Praktikum/Praktik/Praktik Studio</t>
  </si>
  <si>
    <t>1.7  Rencana Pembelajaran Semester (RPS)</t>
  </si>
  <si>
    <t>Profesi atau jenis pekerjaan atau bentuk kerja lainnya. Profil lulusan dilengkapi dengan uraian ringkas kompetensi seluruh profil yang sesuai dengan program pendidikan Diploma Tiga, dan keterkaitan profil tersebut dengan keunggulan atau keunikan program studi.</t>
  </si>
  <si>
    <t>Status,  jumlah dan kualifikasi akademik calon  dosen tetap</t>
  </si>
  <si>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</si>
  <si>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</si>
  <si>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</si>
  <si>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1.4  Rancangan Pembelajaran Pendidikan Tinggi Vokasi Bekerjasama dengan Mitra </t>
  </si>
  <si>
    <t xml:space="preserve">1.5  Struktur Kurikulum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</si>
  <si>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</si>
  <si>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</si>
  <si>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</si>
  <si>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</si>
  <si>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&lt; 2</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</si>
  <si>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</si>
  <si>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</si>
  <si>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</si>
  <si>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3.2.1  Rancangan Sistem Penjaminan Mutu Internal</t>
  </si>
  <si>
    <t>1.5.1 Susunan mata kuliah</t>
  </si>
  <si>
    <t>1.5.2 Pembelajaran yang dilaksanakan dalam bentuk praktikum/praktik/praktik bengkel/praktik studio/praktek lapang atau magang</t>
  </si>
  <si>
    <t>Proporsi jumlah jam pembelajaran praktikum/praktik/praktik bengkel/praktik studio/praktik lapang atau magang terhadap total jam pembelajaran selama masa pendidikan</t>
  </si>
  <si>
    <t>JP = Jam pembelajaran praktikum, praktik studio, praktik bengkel, atau praktik lapangan (termasuk KKN), JB = Jam pembelajaran total selama masa pendidikan.
PJP = (JP / JB) x 100%</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</si>
  <si>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</si>
  <si>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</si>
  <si>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</si>
  <si>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t>Indikator untuk Sarjana Terapan-Pendirian</t>
  </si>
  <si>
    <t>Jika PJP &lt; 30% maka skore = (40 x PJP)/3</t>
  </si>
  <si>
    <t>Rumusan capaian pembelajaran: (a) sesuai dengan profil lulusan, (b) deskripsi kompetensinya sesuai SN-Dikti yang mencakup 4 (empat) domain capaian pembelajaran dan sesuai level 6 (enam) KKNI, (3) relevan dengan keunikan atau keunggulan prodi, dan (4) mencantumkan paling sedikit SN Dikti sebagai rujukan</t>
  </si>
  <si>
    <t>Rumusan capaian pembelajaran program studi mengacu pada profil lulusan, merujuk pada deskripsi capaian pembelajaran SN-Dikti dan level 6 (enam) KKNI dan relevansinya dengan keunggulan atau keunikan program studi.</t>
  </si>
  <si>
    <t xml:space="preserve">3.3.2  Ruang akademik khusus dan peralatan </t>
  </si>
  <si>
    <t>3.2.1  Sistem Penjaminan Mutu Internal</t>
  </si>
  <si>
    <t>1.7 Rencana Pembelajaran Semester (RPS)</t>
  </si>
  <si>
    <t>Rancangan kebijakan dan implementasi untuk memfasilitasi pemenuhan masa dan beban belajar "Merdeka Belajar - kampus Merdeka" bagi mahasiswa yang melakukan pembelajaran di luar program studi yang diusulkan yang mencakup aspek:
1) Penyediaan dosen pembimbing akademik, oleh perguruan tinggi pengusul terhadap mahasiswa yang akan mengambil mata kuliah pada program studi yang berbeda pada perguruan tinggi sendiri atau perguruan tinggi lain
2) Rancangan kurikulum menyediakan pilihan bagi mahasiswa untuk mengambil mata kuliah diluar program studi sesuai dengan ketentuan perundang undangan</t>
  </si>
  <si>
    <t>Penjelasan mencakup 2 (dua) aspek dilengkapi dengan recana implementasi untuk setiap aspek</t>
  </si>
  <si>
    <t>Penjelasan rancangan kebijakan mencakup 2 (dua) aspek yang dilengkapi dengan rancangan implementasi untuk 1 aspek</t>
  </si>
  <si>
    <t>Penjelasan rancangan kebijakan mencakup 2 (dua) aspek</t>
  </si>
  <si>
    <t>Tidak ada penjelasan terkait dengan rancangan kebijakan dan implementasi fasilitasi pemenuhan masa dan beban belajar "Merdeka Belajar - Kampus Merdeka"</t>
  </si>
  <si>
    <t>Tidak ada skor dibawah 1</t>
  </si>
  <si>
    <r>
      <t>3.3.3</t>
    </r>
    <r>
      <rPr>
        <sz val="7"/>
        <rFont val="Arial Narrow"/>
        <family val="2"/>
      </rPr>
      <t xml:space="preserve">     </t>
    </r>
    <r>
      <rPr>
        <sz val="12"/>
        <rFont val="Arial Narrow"/>
        <family val="2"/>
      </rPr>
      <t>Ruang akademik khusus dan peralatan untuk penelitian</t>
    </r>
  </si>
  <si>
    <t>1.6 Substansi Praktikum</t>
  </si>
  <si>
    <t>1.5.2 Pembelajaran yang dilaksanakan dalam bentuk praktikum/praktik/ dll</t>
  </si>
  <si>
    <t>1.5 Struktur Kurikulum</t>
  </si>
  <si>
    <t>1.8  Rancangan Fasilitasi Merdeka Belajar Kampus Merdeka bagi Mahasiswa</t>
  </si>
  <si>
    <t>1.1 Keunikan atau Keunggulan Program Studi.</t>
  </si>
  <si>
    <t>1.2 Profil Lulusan Program Studi.</t>
  </si>
  <si>
    <t>1.3 Capaian Pembelajaran</t>
  </si>
  <si>
    <t>1.8 Rancangan Fasilitasi Merdeka Belajar Kampus Merdeka bagi Mahasiswa</t>
  </si>
  <si>
    <t>2.1 Calon dosen tetap pada program studi yang diusulkan</t>
  </si>
  <si>
    <t>3.2 Rancangan Sistem Penjaminan Mutu Internal</t>
  </si>
  <si>
    <t xml:space="preserve">3.3 Sarana dan Prasarana.   </t>
  </si>
  <si>
    <t>3.4 Tenaga Kependidikan</t>
  </si>
  <si>
    <t>Rancangan pembelajaran yang melibatkan mitra kerjasama dalam hal (1) pengembangan kurikulum, (2)  pemanfaatan tenaga ahli, dan (3) penyediaan tempat magang.</t>
  </si>
  <si>
    <t>Rancangan pembelajaran melibatkan mitra kerjasama dalam hal (1) pengembangan kurikulum, (2)  pemanfaatan tenaga ahli, dan (3) penyediaan tempat magang, praktikum, praktik, dan rekruitmen lulusan.</t>
  </si>
  <si>
    <t xml:space="preserve">Rancangan pembelajaran yang melibatkan mitra kerjasama dalam hal (1) pengembangan kurikulum, (2)  pemanfaatan tenaga ahli, dan (3) penyediaan tempat magang, praktikum, dan praktik.  </t>
  </si>
  <si>
    <t xml:space="preserve">Rancangan pembelajaran yang melibatkan mitra kerjasama dalam hal (1) pengembangan kurikulum, dan (2)  pemanfaatan tenaga ahli  </t>
  </si>
  <si>
    <t>Tidak melampirkan dokumen kerjasama</t>
  </si>
  <si>
    <t>1.4.1 Model rancangan pembelajaran</t>
  </si>
  <si>
    <t>1.4.2 Keterlibatan mitra kerjasama</t>
  </si>
  <si>
    <t>Substansi praktikum/praktik/praktik lapangan dll yang merupakan bagian dari mata kuliah/blok/modul tertentu yang diselenggarakan program studi</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</si>
  <si>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</si>
  <si>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</si>
  <si>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</si>
  <si>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</si>
  <si>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</si>
  <si>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r>
      <t xml:space="preserve">Jika PJP </t>
    </r>
    <r>
      <rPr>
        <sz val="12"/>
        <rFont val="Calibri"/>
        <family val="2"/>
      </rPr>
      <t>≥</t>
    </r>
    <r>
      <rPr>
        <sz val="12"/>
        <rFont val="Arial Narrow"/>
        <family val="2"/>
      </rPr>
      <t xml:space="preserve"> 30%</t>
    </r>
  </si>
  <si>
    <t>Rancangan pembelajaran pendidikan tinggi vokasi bekerjasama dengan mitra kerjasama (misal teaching industry) sesuai dengan ketentuan peraturan perundang-undangan yang dimuat dalam satu atau lebih dokumen kerjasama yang relevan dari satu atau lebih mitra kerjasama.</t>
  </si>
  <si>
    <r>
      <t xml:space="preserve">Rancangan pembelajaran memanfaatkan </t>
    </r>
    <r>
      <rPr>
        <i/>
        <sz val="12"/>
        <rFont val="Arial Narrow"/>
        <family val="2"/>
      </rPr>
      <t>teaching industry</t>
    </r>
    <r>
      <rPr>
        <sz val="12"/>
        <rFont val="Arial Narrow"/>
        <family val="2"/>
      </rPr>
      <t xml:space="preserve"> di kampus penyelenggara</t>
    </r>
  </si>
  <si>
    <r>
      <t xml:space="preserve">Rancangan pembelajaran menggunakan </t>
    </r>
    <r>
      <rPr>
        <i/>
        <sz val="12"/>
        <rFont val="Arial Narrow"/>
        <family val="2"/>
      </rPr>
      <t>dual system</t>
    </r>
    <r>
      <rPr>
        <sz val="12"/>
        <rFont val="Arial Narrow"/>
        <family val="2"/>
      </rPr>
      <t xml:space="preserve"> (sebagian di kampus penyelenggara dan sebagian di mitra kerjasama)</t>
    </r>
  </si>
  <si>
    <t>1.5</t>
  </si>
  <si>
    <t>1.4</t>
  </si>
  <si>
    <t>1.4  Rancangan Pembelajaran Pendidikan Tinggi Vokasi Bekerja sama dengan Mitra Kerja sama (Dunia Usaha/Dunia Industri, Lembaga atau Instansi)</t>
  </si>
  <si>
    <t>1.4.2 Keterlibatan mitra</t>
  </si>
  <si>
    <t>3.1.1  Rancangan Struktur Organisasi dan Tata Kerja Unit Pengelola Program Studi</t>
  </si>
  <si>
    <t xml:space="preserve">3.1 Rancangan Organisasi dan Tata Kerja Unit Pengelola Program Studi.   </t>
  </si>
  <si>
    <t>Keterlibatan mitra kerjasama dalam hal (1) pengembangan kurikulum, (2)  pemanfaatan tenaga ahli, dan (3) penyediaan tempat magang, praktikum, praktik, dan rekruitmen lulusan.</t>
  </si>
  <si>
    <t>Keterpenuhan rancangan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</si>
  <si>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Jika rancangan struktur organisasi memenuhi 5 (lima) aspek dan dilengkapi dengan tata kerja UPPS yang memperlihatkan kedudukan dan tata hubungan antara program studi yang diusulkan dan unit organisasi yang ada pada UPPS</t>
  </si>
  <si>
    <t>Jika rancangan struktur organisasi memenuhi 4 (empat) aspek pertama dan dilengkapi dengan tata kerja UPPS yang memperlihatkan kedudukan dan tata hubungan antara program studi yang diusulkan dan unit organisasi yang ada pada UPPS</t>
  </si>
  <si>
    <t>Jika rancangan struktur organisasi memenuhi 3 (tiga) aspek pertama dan dilengkapi dengan tata kerja UPPS yang memperlihatkan kedudukan dan tata hubungan antara program studi yang diusulkan dan unit organisasi yang ada pada UPPS</t>
  </si>
  <si>
    <t>Jika rancangan struktur organisasi memenuhi kurang dari 3 (tiga) aspek pertama dan tidak dilengkapi dengan tata kerja UPPS yang memperlihatkan kedudukan dan tata hubungan antara program studi yang diusulkan dan unit organisasi yang ada pada UPPS</t>
  </si>
  <si>
    <r>
      <t xml:space="preserve">Jika tidak menjelaskan rancangan struktur organisasi dan tata kerja </t>
    </r>
    <r>
      <rPr>
        <b/>
        <sz val="12"/>
        <rFont val="Arial Narrow"/>
        <family val="2"/>
      </rPr>
      <t>UPPS</t>
    </r>
  </si>
  <si>
    <t>Jumlah calon dosen tetap sedikitnya sebanyak 5 (lima) orang: (a) berkualifikasi akademik lulusan magister atau magister terapan dan doktor atau doktor terapan yang relevan dengan program studi, atau setara dengan level 8 (delapan) dan 9 (sembilan) KKNI, (b) telah diangkat sebagai PNS dipekerjakan pada PTS pengusul atau telah diangkat sebagai dosen tetap oleh Badan Penyelenggara</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</si>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</sst>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7"/>
      <name val="Arial Narrow"/>
      <family val="2"/>
    </font>
    <font>
      <b/>
      <sz val="12"/>
      <name val="Arial Narrow"/>
      <family val="2"/>
      <charset val="1"/>
    </font>
    <font>
      <sz val="12"/>
      <name val="Arial Narrow"/>
      <family val="2"/>
      <charset val="1"/>
    </font>
    <font>
      <sz val="12"/>
      <name val="Calibri"/>
      <family val="2"/>
    </font>
    <font>
      <b/>
      <sz val="11"/>
      <name val="Arial Narrow"/>
      <family val="2"/>
      <charset val="1"/>
    </font>
    <font>
      <sz val="11"/>
      <name val="Arial Narrow"/>
      <family val="2"/>
      <charset val="1"/>
    </font>
    <font>
      <sz val="11"/>
      <name val="Calibri Light"/>
      <family val="2"/>
      <scheme val="major"/>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121">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pplyProtection="1">
      <alignment vertical="top" wrapText="1"/>
      <protection locked="0"/>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top" wrapText="1"/>
    </xf>
    <xf numFmtId="0" fontId="10"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3" xfId="0" applyFont="1" applyBorder="1" applyAlignment="1">
      <alignment horizontal="left" vertical="center" wrapText="1"/>
    </xf>
    <xf numFmtId="0" fontId="13" fillId="0" borderId="0" xfId="0" applyFont="1" applyAlignment="1">
      <alignment vertical="center" wrapText="1"/>
    </xf>
    <xf numFmtId="0" fontId="10" fillId="0" borderId="3"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2" fontId="3" fillId="3"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2" fontId="3" fillId="5"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20" fontId="3" fillId="0" borderId="0" xfId="0" quotePrefix="1" applyNumberFormat="1" applyFont="1" applyAlignment="1">
      <alignment horizontal="center" vertical="center" wrapText="1"/>
    </xf>
    <xf numFmtId="0" fontId="10" fillId="0" borderId="1" xfId="0" applyFont="1" applyFill="1" applyBorder="1" applyAlignment="1">
      <alignment horizontal="left" vertical="top"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7" xfId="0" applyFont="1" applyBorder="1" applyAlignment="1">
      <alignment horizontal="center" vertical="center"/>
    </xf>
    <xf numFmtId="0" fontId="10" fillId="0" borderId="16" xfId="0" applyFont="1" applyBorder="1" applyAlignment="1">
      <alignment horizontal="center" vertical="center"/>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2" fontId="3" fillId="3" borderId="1"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0" xfId="0" applyFont="1" applyAlignment="1">
      <alignment horizontal="left" vertical="center"/>
    </xf>
  </cellXfs>
  <cellStyles count="1">
    <cellStyle name="Normal" xfId="0" builtinId="0"/>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zoomScale="80" zoomScaleNormal="80" workbookViewId="0"/>
  </sheetViews>
  <sheetFormatPr defaultColWidth="8.85546875" defaultRowHeight="15.75" x14ac:dyDescent="0.25"/>
  <cols>
    <col min="1" max="1" width="9.42578125" style="46" customWidth="1"/>
    <col min="2" max="2" width="18.140625" style="47" customWidth="1"/>
    <col min="3" max="3" width="40.5703125" style="48" customWidth="1"/>
    <col min="4" max="4" width="42.42578125" style="28" customWidth="1"/>
    <col min="5" max="5" width="13.7109375" style="48" customWidth="1"/>
    <col min="6" max="6" width="47.140625" style="48" customWidth="1"/>
    <col min="7" max="11" width="29.5703125" style="28" customWidth="1"/>
    <col min="12" max="16384" width="8.85546875" style="28"/>
  </cols>
  <sheetData>
    <row r="1" spans="1:11" x14ac:dyDescent="0.25">
      <c r="A1" s="120" t="s">
        <v>172</v>
      </c>
    </row>
    <row r="3" spans="1:11" ht="29.1" customHeight="1" x14ac:dyDescent="0.25">
      <c r="A3" s="82" t="s">
        <v>15</v>
      </c>
      <c r="B3" s="82" t="s">
        <v>2</v>
      </c>
      <c r="C3" s="83" t="s">
        <v>0</v>
      </c>
      <c r="D3" s="82" t="s">
        <v>17</v>
      </c>
      <c r="E3" s="84" t="s">
        <v>115</v>
      </c>
      <c r="F3" s="84"/>
      <c r="G3" s="80" t="s">
        <v>100</v>
      </c>
      <c r="H3" s="81"/>
      <c r="I3" s="81"/>
      <c r="J3" s="81"/>
      <c r="K3" s="81"/>
    </row>
    <row r="4" spans="1:11" x14ac:dyDescent="0.25">
      <c r="A4" s="82"/>
      <c r="B4" s="82"/>
      <c r="C4" s="83"/>
      <c r="D4" s="82"/>
      <c r="E4" s="29" t="s">
        <v>18</v>
      </c>
      <c r="F4" s="29" t="s">
        <v>1</v>
      </c>
      <c r="G4" s="30">
        <v>4</v>
      </c>
      <c r="H4" s="30">
        <v>3</v>
      </c>
      <c r="I4" s="30">
        <v>2</v>
      </c>
      <c r="J4" s="30">
        <v>1</v>
      </c>
      <c r="K4" s="30">
        <v>0</v>
      </c>
    </row>
    <row r="5" spans="1:11" ht="129" customHeight="1" x14ac:dyDescent="0.25">
      <c r="A5" s="38">
        <v>1</v>
      </c>
      <c r="B5" s="72" t="s">
        <v>7</v>
      </c>
      <c r="C5" s="39" t="s">
        <v>4</v>
      </c>
      <c r="D5" s="31"/>
      <c r="E5" s="29" t="s">
        <v>16</v>
      </c>
      <c r="F5" s="40" t="s">
        <v>71</v>
      </c>
      <c r="G5" s="32" t="s">
        <v>77</v>
      </c>
      <c r="H5" s="32" t="s">
        <v>26</v>
      </c>
      <c r="I5" s="32" t="s">
        <v>27</v>
      </c>
      <c r="J5" s="32" t="s">
        <v>68</v>
      </c>
      <c r="K5" s="32" t="s">
        <v>70</v>
      </c>
    </row>
    <row r="6" spans="1:11" ht="163.5" customHeight="1" x14ac:dyDescent="0.25">
      <c r="A6" s="50">
        <f>A5+1</f>
        <v>2</v>
      </c>
      <c r="B6" s="72"/>
      <c r="C6" s="39" t="s">
        <v>3</v>
      </c>
      <c r="D6" s="31"/>
      <c r="E6" s="29" t="s">
        <v>16</v>
      </c>
      <c r="F6" s="40" t="s">
        <v>92</v>
      </c>
      <c r="G6" s="33" t="s">
        <v>72</v>
      </c>
      <c r="H6" s="33" t="s">
        <v>78</v>
      </c>
      <c r="I6" s="33" t="s">
        <v>28</v>
      </c>
      <c r="J6" s="33" t="s">
        <v>73</v>
      </c>
      <c r="K6" s="33" t="s">
        <v>74</v>
      </c>
    </row>
    <row r="7" spans="1:11" ht="159.75" customHeight="1" x14ac:dyDescent="0.25">
      <c r="A7" s="50">
        <f t="shared" ref="A7:A26" si="0">A6+1</f>
        <v>3</v>
      </c>
      <c r="B7" s="72"/>
      <c r="C7" s="39" t="s">
        <v>5</v>
      </c>
      <c r="D7" s="31"/>
      <c r="E7" s="29" t="s">
        <v>16</v>
      </c>
      <c r="F7" s="40" t="s">
        <v>118</v>
      </c>
      <c r="G7" s="33" t="s">
        <v>117</v>
      </c>
      <c r="H7" s="33" t="s">
        <v>79</v>
      </c>
      <c r="I7" s="33" t="s">
        <v>80</v>
      </c>
      <c r="J7" s="33" t="s">
        <v>66</v>
      </c>
      <c r="K7" s="33" t="s">
        <v>81</v>
      </c>
    </row>
    <row r="8" spans="1:11" ht="104.25" customHeight="1" x14ac:dyDescent="0.25">
      <c r="A8" s="50">
        <f t="shared" si="0"/>
        <v>4</v>
      </c>
      <c r="B8" s="72"/>
      <c r="C8" s="74" t="s">
        <v>97</v>
      </c>
      <c r="D8" s="41" t="s">
        <v>146</v>
      </c>
      <c r="E8" s="66" t="s">
        <v>16</v>
      </c>
      <c r="F8" s="62" t="s">
        <v>155</v>
      </c>
      <c r="G8" s="34" t="s">
        <v>156</v>
      </c>
      <c r="H8" s="34"/>
      <c r="I8" s="34" t="s">
        <v>157</v>
      </c>
      <c r="J8" s="35"/>
      <c r="K8" s="35"/>
    </row>
    <row r="9" spans="1:11" ht="100.5" customHeight="1" x14ac:dyDescent="0.25">
      <c r="A9" s="50">
        <f t="shared" si="0"/>
        <v>5</v>
      </c>
      <c r="B9" s="72"/>
      <c r="C9" s="85"/>
      <c r="D9" s="41" t="s">
        <v>147</v>
      </c>
      <c r="E9" s="68"/>
      <c r="F9" s="62" t="s">
        <v>164</v>
      </c>
      <c r="G9" s="34" t="s">
        <v>142</v>
      </c>
      <c r="H9" s="34" t="s">
        <v>143</v>
      </c>
      <c r="I9" s="34" t="s">
        <v>141</v>
      </c>
      <c r="J9" s="34" t="s">
        <v>144</v>
      </c>
      <c r="K9" s="34" t="s">
        <v>145</v>
      </c>
    </row>
    <row r="10" spans="1:11" ht="83.25" customHeight="1" x14ac:dyDescent="0.25">
      <c r="A10" s="50">
        <f t="shared" si="0"/>
        <v>6</v>
      </c>
      <c r="B10" s="72"/>
      <c r="C10" s="39" t="s">
        <v>98</v>
      </c>
      <c r="D10" s="41" t="s">
        <v>108</v>
      </c>
      <c r="E10" s="29" t="s">
        <v>16</v>
      </c>
      <c r="F10" s="34" t="s">
        <v>69</v>
      </c>
      <c r="G10" s="33" t="s">
        <v>29</v>
      </c>
      <c r="H10" s="33" t="s">
        <v>36</v>
      </c>
      <c r="I10" s="33" t="s">
        <v>37</v>
      </c>
      <c r="J10" s="33" t="s">
        <v>38</v>
      </c>
      <c r="K10" s="33" t="s">
        <v>75</v>
      </c>
    </row>
    <row r="11" spans="1:11" ht="32.25" customHeight="1" x14ac:dyDescent="0.25">
      <c r="A11" s="69">
        <f t="shared" si="0"/>
        <v>7</v>
      </c>
      <c r="B11" s="72"/>
      <c r="C11" s="76"/>
      <c r="D11" s="78" t="s">
        <v>109</v>
      </c>
      <c r="E11" s="66" t="s">
        <v>16</v>
      </c>
      <c r="F11" s="89" t="s">
        <v>110</v>
      </c>
      <c r="G11" s="27" t="s">
        <v>154</v>
      </c>
      <c r="H11" s="86" t="s">
        <v>116</v>
      </c>
      <c r="I11" s="87"/>
      <c r="J11" s="87"/>
      <c r="K11" s="88"/>
    </row>
    <row r="12" spans="1:11" ht="36" customHeight="1" x14ac:dyDescent="0.25">
      <c r="A12" s="71"/>
      <c r="B12" s="72"/>
      <c r="C12" s="77"/>
      <c r="D12" s="79"/>
      <c r="E12" s="68"/>
      <c r="F12" s="90"/>
      <c r="G12" s="86" t="s">
        <v>111</v>
      </c>
      <c r="H12" s="91"/>
      <c r="I12" s="91"/>
      <c r="J12" s="91"/>
      <c r="K12" s="92"/>
    </row>
    <row r="13" spans="1:11" ht="97.5" customHeight="1" x14ac:dyDescent="0.25">
      <c r="A13" s="50">
        <f>A11+1</f>
        <v>8</v>
      </c>
      <c r="B13" s="72"/>
      <c r="C13" s="39" t="s">
        <v>90</v>
      </c>
      <c r="D13" s="31"/>
      <c r="E13" s="29" t="s">
        <v>16</v>
      </c>
      <c r="F13" s="40" t="s">
        <v>148</v>
      </c>
      <c r="G13" s="34" t="s">
        <v>149</v>
      </c>
      <c r="H13" s="34" t="s">
        <v>150</v>
      </c>
      <c r="I13" s="34" t="s">
        <v>151</v>
      </c>
      <c r="J13" s="32" t="s">
        <v>152</v>
      </c>
      <c r="K13" s="32" t="s">
        <v>153</v>
      </c>
    </row>
    <row r="14" spans="1:11" ht="321.75" customHeight="1" x14ac:dyDescent="0.25">
      <c r="A14" s="50">
        <f t="shared" si="0"/>
        <v>9</v>
      </c>
      <c r="B14" s="72"/>
      <c r="C14" s="39" t="s">
        <v>91</v>
      </c>
      <c r="D14" s="31"/>
      <c r="E14" s="29" t="s">
        <v>16</v>
      </c>
      <c r="F14" s="34" t="s">
        <v>102</v>
      </c>
      <c r="G14" s="34" t="s">
        <v>67</v>
      </c>
      <c r="H14" s="34" t="s">
        <v>112</v>
      </c>
      <c r="I14" s="32" t="s">
        <v>113</v>
      </c>
      <c r="J14" s="32" t="s">
        <v>114</v>
      </c>
      <c r="K14" s="32" t="s">
        <v>39</v>
      </c>
    </row>
    <row r="15" spans="1:11" s="44" customFormat="1" ht="226.5" customHeight="1" x14ac:dyDescent="0.25">
      <c r="A15" s="50">
        <f t="shared" si="0"/>
        <v>10</v>
      </c>
      <c r="B15" s="43"/>
      <c r="C15" s="35" t="s">
        <v>132</v>
      </c>
      <c r="D15" s="31"/>
      <c r="E15" s="42" t="s">
        <v>16</v>
      </c>
      <c r="F15" s="34" t="s">
        <v>122</v>
      </c>
      <c r="G15" s="34" t="s">
        <v>123</v>
      </c>
      <c r="H15" s="34" t="s">
        <v>124</v>
      </c>
      <c r="I15" s="34" t="s">
        <v>125</v>
      </c>
      <c r="J15" s="32" t="s">
        <v>126</v>
      </c>
      <c r="K15" s="32" t="s">
        <v>127</v>
      </c>
    </row>
    <row r="16" spans="1:11" ht="277.5" customHeight="1" x14ac:dyDescent="0.25">
      <c r="A16" s="50">
        <f t="shared" si="0"/>
        <v>11</v>
      </c>
      <c r="B16" s="51" t="s">
        <v>8</v>
      </c>
      <c r="C16" s="39" t="s">
        <v>6</v>
      </c>
      <c r="D16" s="31"/>
      <c r="E16" s="29" t="s">
        <v>16</v>
      </c>
      <c r="F16" s="39" t="s">
        <v>93</v>
      </c>
      <c r="G16" s="34" t="s">
        <v>171</v>
      </c>
      <c r="H16" s="34" t="s">
        <v>88</v>
      </c>
      <c r="I16" s="34" t="s">
        <v>89</v>
      </c>
      <c r="J16" s="86" t="s">
        <v>103</v>
      </c>
      <c r="K16" s="88"/>
    </row>
    <row r="17" spans="1:11" ht="180" customHeight="1" x14ac:dyDescent="0.25">
      <c r="A17" s="50">
        <f t="shared" si="0"/>
        <v>12</v>
      </c>
      <c r="B17" s="72" t="s">
        <v>9</v>
      </c>
      <c r="C17" s="73" t="s">
        <v>10</v>
      </c>
      <c r="D17" s="35" t="s">
        <v>12</v>
      </c>
      <c r="E17" s="29" t="s">
        <v>16</v>
      </c>
      <c r="F17" s="34" t="s">
        <v>165</v>
      </c>
      <c r="G17" s="32" t="s">
        <v>166</v>
      </c>
      <c r="H17" s="32" t="s">
        <v>167</v>
      </c>
      <c r="I17" s="32" t="s">
        <v>168</v>
      </c>
      <c r="J17" s="32" t="s">
        <v>169</v>
      </c>
      <c r="K17" s="32" t="s">
        <v>170</v>
      </c>
    </row>
    <row r="18" spans="1:11" ht="99" customHeight="1" x14ac:dyDescent="0.25">
      <c r="A18" s="50">
        <f t="shared" si="0"/>
        <v>13</v>
      </c>
      <c r="B18" s="72"/>
      <c r="C18" s="73"/>
      <c r="D18" s="35" t="s">
        <v>11</v>
      </c>
      <c r="E18" s="29" t="s">
        <v>16</v>
      </c>
      <c r="F18" s="34" t="s">
        <v>101</v>
      </c>
      <c r="G18" s="36" t="s">
        <v>30</v>
      </c>
      <c r="H18" s="36" t="s">
        <v>31</v>
      </c>
      <c r="I18" s="36" t="s">
        <v>32</v>
      </c>
      <c r="J18" s="36" t="s">
        <v>33</v>
      </c>
      <c r="K18" s="36" t="s">
        <v>82</v>
      </c>
    </row>
    <row r="19" spans="1:11" ht="99.75" customHeight="1" x14ac:dyDescent="0.25">
      <c r="A19" s="50">
        <f t="shared" si="0"/>
        <v>14</v>
      </c>
      <c r="B19" s="72"/>
      <c r="C19" s="45" t="s">
        <v>25</v>
      </c>
      <c r="D19" s="35" t="s">
        <v>107</v>
      </c>
      <c r="E19" s="29" t="s">
        <v>16</v>
      </c>
      <c r="F19" s="40" t="s">
        <v>94</v>
      </c>
      <c r="G19" s="34" t="s">
        <v>83</v>
      </c>
      <c r="H19" s="34" t="s">
        <v>40</v>
      </c>
      <c r="I19" s="34" t="s">
        <v>84</v>
      </c>
      <c r="J19" s="34" t="s">
        <v>76</v>
      </c>
      <c r="K19" s="34" t="s">
        <v>41</v>
      </c>
    </row>
    <row r="20" spans="1:11" ht="36" customHeight="1" x14ac:dyDescent="0.25">
      <c r="A20" s="69">
        <f t="shared" si="0"/>
        <v>15</v>
      </c>
      <c r="B20" s="72"/>
      <c r="C20" s="74" t="s">
        <v>99</v>
      </c>
      <c r="D20" s="63" t="s">
        <v>13</v>
      </c>
      <c r="E20" s="66" t="s">
        <v>16</v>
      </c>
      <c r="F20" s="34" t="s">
        <v>95</v>
      </c>
      <c r="G20" s="86" t="s">
        <v>42</v>
      </c>
      <c r="H20" s="87"/>
      <c r="I20" s="87"/>
      <c r="J20" s="87"/>
      <c r="K20" s="88"/>
    </row>
    <row r="21" spans="1:11" ht="53.25" customHeight="1" x14ac:dyDescent="0.25">
      <c r="A21" s="70"/>
      <c r="B21" s="72"/>
      <c r="C21" s="75"/>
      <c r="D21" s="64"/>
      <c r="E21" s="67"/>
      <c r="F21" s="34" t="s">
        <v>43</v>
      </c>
      <c r="G21" s="34" t="s">
        <v>44</v>
      </c>
      <c r="H21" s="34" t="s">
        <v>45</v>
      </c>
      <c r="I21" s="34" t="s">
        <v>46</v>
      </c>
      <c r="J21" s="34" t="s">
        <v>47</v>
      </c>
      <c r="K21" s="34" t="s">
        <v>35</v>
      </c>
    </row>
    <row r="22" spans="1:11" ht="53.25" customHeight="1" x14ac:dyDescent="0.25">
      <c r="A22" s="70"/>
      <c r="B22" s="72"/>
      <c r="C22" s="75"/>
      <c r="D22" s="64"/>
      <c r="E22" s="67"/>
      <c r="F22" s="34" t="s">
        <v>48</v>
      </c>
      <c r="G22" s="34" t="s">
        <v>49</v>
      </c>
      <c r="H22" s="34" t="s">
        <v>50</v>
      </c>
      <c r="I22" s="34" t="s">
        <v>51</v>
      </c>
      <c r="J22" s="34" t="s">
        <v>52</v>
      </c>
      <c r="K22" s="34" t="s">
        <v>35</v>
      </c>
    </row>
    <row r="23" spans="1:11" ht="53.25" customHeight="1" x14ac:dyDescent="0.25">
      <c r="A23" s="70"/>
      <c r="B23" s="72"/>
      <c r="C23" s="75"/>
      <c r="D23" s="64"/>
      <c r="E23" s="67"/>
      <c r="F23" s="34" t="s">
        <v>53</v>
      </c>
      <c r="G23" s="34" t="s">
        <v>54</v>
      </c>
      <c r="H23" s="34" t="s">
        <v>55</v>
      </c>
      <c r="I23" s="34" t="s">
        <v>56</v>
      </c>
      <c r="J23" s="34" t="s">
        <v>57</v>
      </c>
      <c r="K23" s="34" t="s">
        <v>35</v>
      </c>
    </row>
    <row r="24" spans="1:11" ht="53.25" customHeight="1" x14ac:dyDescent="0.25">
      <c r="A24" s="71"/>
      <c r="B24" s="72"/>
      <c r="C24" s="75"/>
      <c r="D24" s="65"/>
      <c r="E24" s="68"/>
      <c r="F24" s="34" t="s">
        <v>58</v>
      </c>
      <c r="G24" s="34" t="s">
        <v>59</v>
      </c>
      <c r="H24" s="34" t="s">
        <v>60</v>
      </c>
      <c r="I24" s="34" t="s">
        <v>61</v>
      </c>
      <c r="J24" s="34" t="s">
        <v>62</v>
      </c>
      <c r="K24" s="34" t="s">
        <v>35</v>
      </c>
    </row>
    <row r="25" spans="1:11" ht="177.75" customHeight="1" x14ac:dyDescent="0.25">
      <c r="A25" s="50">
        <f>A20+1</f>
        <v>16</v>
      </c>
      <c r="B25" s="72"/>
      <c r="C25" s="75"/>
      <c r="D25" s="35" t="s">
        <v>119</v>
      </c>
      <c r="E25" s="29" t="s">
        <v>16</v>
      </c>
      <c r="F25" s="40" t="s">
        <v>96</v>
      </c>
      <c r="G25" s="37" t="s">
        <v>105</v>
      </c>
      <c r="H25" s="37" t="s">
        <v>106</v>
      </c>
      <c r="I25" s="37" t="s">
        <v>104</v>
      </c>
      <c r="J25" s="37" t="s">
        <v>34</v>
      </c>
      <c r="K25" s="33" t="s">
        <v>35</v>
      </c>
    </row>
    <row r="26" spans="1:11" ht="126" x14ac:dyDescent="0.25">
      <c r="A26" s="50">
        <f t="shared" si="0"/>
        <v>17</v>
      </c>
      <c r="B26" s="72"/>
      <c r="C26" s="39" t="s">
        <v>14</v>
      </c>
      <c r="D26" s="35"/>
      <c r="E26" s="29" t="s">
        <v>16</v>
      </c>
      <c r="F26" s="34" t="s">
        <v>63</v>
      </c>
      <c r="G26" s="34" t="s">
        <v>85</v>
      </c>
      <c r="H26" s="34" t="s">
        <v>86</v>
      </c>
      <c r="I26" s="34" t="s">
        <v>87</v>
      </c>
      <c r="J26" s="34" t="s">
        <v>65</v>
      </c>
      <c r="K26" s="34" t="s">
        <v>64</v>
      </c>
    </row>
  </sheetData>
  <mergeCells count="24">
    <mergeCell ref="G20:K20"/>
    <mergeCell ref="F11:F12"/>
    <mergeCell ref="H11:K11"/>
    <mergeCell ref="G12:K12"/>
    <mergeCell ref="J16:K16"/>
    <mergeCell ref="A11:A12"/>
    <mergeCell ref="C11:C12"/>
    <mergeCell ref="D11:D12"/>
    <mergeCell ref="E11:E12"/>
    <mergeCell ref="G3:K3"/>
    <mergeCell ref="A3:A4"/>
    <mergeCell ref="B3:B4"/>
    <mergeCell ref="C3:C4"/>
    <mergeCell ref="D3:D4"/>
    <mergeCell ref="E3:F3"/>
    <mergeCell ref="E8:E9"/>
    <mergeCell ref="B5:B14"/>
    <mergeCell ref="C8:C9"/>
    <mergeCell ref="D20:D24"/>
    <mergeCell ref="E20:E24"/>
    <mergeCell ref="A20:A24"/>
    <mergeCell ref="B17:B26"/>
    <mergeCell ref="C17:C18"/>
    <mergeCell ref="C20:C25"/>
  </mergeCells>
  <conditionalFormatting sqref="E5:E8 D13 E13:E14 E25:E26 E16:E20 D10:E11">
    <cfRule type="cellIs" dxfId="24" priority="10" operator="equal">
      <formula>"Tidak dinilai"</formula>
    </cfRule>
  </conditionalFormatting>
  <conditionalFormatting sqref="A3">
    <cfRule type="cellIs" dxfId="23" priority="8" operator="equal">
      <formula>"Tidak dinilai"</formula>
    </cfRule>
  </conditionalFormatting>
  <conditionalFormatting sqref="D16">
    <cfRule type="cellIs" dxfId="22" priority="9" operator="equal">
      <formula>"Tidak dinilai"</formula>
    </cfRule>
  </conditionalFormatting>
  <conditionalFormatting sqref="E4:F4">
    <cfRule type="cellIs" dxfId="21" priority="7" operator="equal">
      <formula>"Tidak dinilai"</formula>
    </cfRule>
  </conditionalFormatting>
  <conditionalFormatting sqref="G4:K4">
    <cfRule type="cellIs" dxfId="20" priority="6" operator="equal">
      <formula>"Tidak dinilai"</formula>
    </cfRule>
  </conditionalFormatting>
  <conditionalFormatting sqref="B5 B3:D3">
    <cfRule type="cellIs" dxfId="19" priority="15" operator="equal">
      <formula>"Tidak dinilai"</formula>
    </cfRule>
  </conditionalFormatting>
  <conditionalFormatting sqref="D6">
    <cfRule type="cellIs" dxfId="18" priority="13" operator="equal">
      <formula>"Tidak dinilai"</formula>
    </cfRule>
  </conditionalFormatting>
  <conditionalFormatting sqref="D5">
    <cfRule type="cellIs" dxfId="17" priority="14" operator="equal">
      <formula>"Tidak dinilai"</formula>
    </cfRule>
  </conditionalFormatting>
  <conditionalFormatting sqref="D7">
    <cfRule type="cellIs" dxfId="16" priority="12" operator="equal">
      <formula>"Tidak dinilai"</formula>
    </cfRule>
  </conditionalFormatting>
  <conditionalFormatting sqref="D14">
    <cfRule type="cellIs" dxfId="15" priority="11" operator="equal">
      <formula>"Tidak dinilai"</formula>
    </cfRule>
  </conditionalFormatting>
  <conditionalFormatting sqref="E15">
    <cfRule type="cellIs" dxfId="14" priority="3" operator="equal">
      <formula>"Tidak dinilai"</formula>
    </cfRule>
  </conditionalFormatting>
  <conditionalFormatting sqref="D15">
    <cfRule type="cellIs" dxfId="13" priority="2" operator="equal">
      <formula>"Tidak dinilai"</formula>
    </cfRule>
  </conditionalFormatting>
  <conditionalFormatting sqref="D8:D9">
    <cfRule type="cellIs" dxfId="12" priority="1" operator="equal">
      <formula>"Tidak dinilai"</formula>
    </cfRule>
  </conditionalFormatting>
  <dataValidations disablePrompts="1" count="1">
    <dataValidation type="list" allowBlank="1" showInputMessage="1" showErrorMessage="1" sqref="E25:E26 E13:E20 E5:E8 E10:E11" xr:uid="{00000000-0002-0000-0000-000000000000}">
      <formula1>"Diminta, Tidak Diminta"</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4"/>
  <sheetViews>
    <sheetView workbookViewId="0">
      <selection activeCell="C24" sqref="C24"/>
    </sheetView>
  </sheetViews>
  <sheetFormatPr defaultColWidth="8.85546875" defaultRowHeight="18" x14ac:dyDescent="0.25"/>
  <cols>
    <col min="1" max="1" width="9.42578125" style="3" customWidth="1"/>
    <col min="2" max="2" width="20.5703125" style="4" customWidth="1"/>
    <col min="3" max="3" width="68" style="2" customWidth="1"/>
    <col min="4" max="4" width="65" style="2" customWidth="1"/>
    <col min="5" max="6" width="6.28515625" style="1" customWidth="1"/>
    <col min="7" max="8" width="6.28515625" style="24" customWidth="1"/>
    <col min="9" max="10" width="6.28515625" style="1" customWidth="1"/>
    <col min="11" max="11" width="9" style="1" customWidth="1"/>
    <col min="12" max="12" width="8.85546875" style="1"/>
    <col min="13" max="13" width="10.140625" style="1" bestFit="1" customWidth="1"/>
    <col min="14" max="16384" width="8.85546875" style="1"/>
  </cols>
  <sheetData>
    <row r="1" spans="1:13" ht="29.1" customHeight="1" x14ac:dyDescent="0.25">
      <c r="A1" s="112" t="s">
        <v>15</v>
      </c>
      <c r="B1" s="114" t="s">
        <v>2</v>
      </c>
      <c r="C1" s="116" t="s">
        <v>0</v>
      </c>
      <c r="D1" s="118" t="s">
        <v>17</v>
      </c>
      <c r="E1" s="102" t="s">
        <v>19</v>
      </c>
      <c r="F1" s="103"/>
      <c r="G1" s="102" t="s">
        <v>20</v>
      </c>
      <c r="H1" s="103"/>
      <c r="I1" s="102" t="s">
        <v>21</v>
      </c>
      <c r="J1" s="103"/>
      <c r="K1" s="103" t="s">
        <v>22</v>
      </c>
    </row>
    <row r="2" spans="1:13" s="2" customFormat="1" ht="15.75" customHeight="1" x14ac:dyDescent="0.25">
      <c r="A2" s="113"/>
      <c r="B2" s="115"/>
      <c r="C2" s="117"/>
      <c r="D2" s="119"/>
      <c r="E2" s="104"/>
      <c r="F2" s="105"/>
      <c r="G2" s="104"/>
      <c r="H2" s="105"/>
      <c r="I2" s="104"/>
      <c r="J2" s="105"/>
      <c r="K2" s="105"/>
    </row>
    <row r="3" spans="1:13" ht="21" customHeight="1" x14ac:dyDescent="0.25">
      <c r="A3" s="5">
        <v>1</v>
      </c>
      <c r="B3" s="106" t="s">
        <v>7</v>
      </c>
      <c r="C3" s="6" t="s">
        <v>133</v>
      </c>
      <c r="D3" s="7"/>
      <c r="E3" s="99">
        <v>7</v>
      </c>
      <c r="F3" s="107">
        <f>E3/$E$20</f>
        <v>0.3888888888888889</v>
      </c>
      <c r="G3" s="60">
        <v>6</v>
      </c>
      <c r="H3" s="52">
        <f>G3/(SUM($G$3:$G$12))</f>
        <v>0.14285714285714285</v>
      </c>
      <c r="I3" s="8"/>
      <c r="J3" s="9"/>
      <c r="K3" s="10">
        <f>$F$3*H3*100</f>
        <v>5.5555555555555554</v>
      </c>
      <c r="L3" s="2"/>
      <c r="M3" s="2"/>
    </row>
    <row r="4" spans="1:13" ht="21" customHeight="1" x14ac:dyDescent="0.25">
      <c r="A4" s="5">
        <f>A3+1</f>
        <v>2</v>
      </c>
      <c r="B4" s="106"/>
      <c r="C4" s="6" t="s">
        <v>134</v>
      </c>
      <c r="D4" s="7"/>
      <c r="E4" s="99"/>
      <c r="F4" s="107"/>
      <c r="G4" s="60">
        <v>3</v>
      </c>
      <c r="H4" s="52">
        <f>G4/(SUM($G$3:$G$12))</f>
        <v>7.1428571428571425E-2</v>
      </c>
      <c r="I4" s="8"/>
      <c r="J4" s="9"/>
      <c r="K4" s="10">
        <f t="shared" ref="K4:K12" si="0">$F$3*H4*100</f>
        <v>2.7777777777777777</v>
      </c>
      <c r="L4" s="2"/>
      <c r="M4" s="2"/>
    </row>
    <row r="5" spans="1:13" ht="21" customHeight="1" x14ac:dyDescent="0.25">
      <c r="A5" s="5">
        <f t="shared" ref="A5:A12" si="1">A4+1</f>
        <v>3</v>
      </c>
      <c r="B5" s="106"/>
      <c r="C5" s="6" t="s">
        <v>135</v>
      </c>
      <c r="D5" s="7"/>
      <c r="E5" s="99"/>
      <c r="F5" s="107"/>
      <c r="G5" s="60">
        <v>8</v>
      </c>
      <c r="H5" s="52">
        <f>G5/(SUM($G$3:$G$12))</f>
        <v>0.19047619047619047</v>
      </c>
      <c r="I5" s="8"/>
      <c r="J5" s="9"/>
      <c r="K5" s="10">
        <f t="shared" si="0"/>
        <v>7.4074074074074066</v>
      </c>
      <c r="L5" s="2"/>
      <c r="M5" s="2"/>
    </row>
    <row r="6" spans="1:13" ht="21" customHeight="1" x14ac:dyDescent="0.25">
      <c r="A6" s="5">
        <f t="shared" si="1"/>
        <v>4</v>
      </c>
      <c r="B6" s="106"/>
      <c r="C6" s="108" t="s">
        <v>160</v>
      </c>
      <c r="D6" s="26" t="s">
        <v>146</v>
      </c>
      <c r="E6" s="99"/>
      <c r="F6" s="107"/>
      <c r="G6" s="100">
        <v>7</v>
      </c>
      <c r="H6" s="110">
        <f>G6/(SUM($G$3:$G$12))</f>
        <v>0.16666666666666666</v>
      </c>
      <c r="I6" s="49">
        <v>5</v>
      </c>
      <c r="J6" s="52">
        <f>I6/SUM($I$6:$I$7)</f>
        <v>0.5</v>
      </c>
      <c r="K6" s="10">
        <f>$F$3*$H$6*J6*100</f>
        <v>3.2407407407407405</v>
      </c>
      <c r="L6" s="2"/>
      <c r="M6" s="2"/>
    </row>
    <row r="7" spans="1:13" ht="21" customHeight="1" x14ac:dyDescent="0.25">
      <c r="A7" s="5">
        <f t="shared" si="1"/>
        <v>5</v>
      </c>
      <c r="B7" s="106"/>
      <c r="C7" s="109"/>
      <c r="D7" s="26" t="s">
        <v>161</v>
      </c>
      <c r="E7" s="99"/>
      <c r="F7" s="107"/>
      <c r="G7" s="101"/>
      <c r="H7" s="111"/>
      <c r="I7" s="49">
        <v>5</v>
      </c>
      <c r="J7" s="52">
        <f>I7/SUM($I$6:$I$7)</f>
        <v>0.5</v>
      </c>
      <c r="K7" s="10">
        <f>$F$3*$H$6*J7*100</f>
        <v>3.2407407407407405</v>
      </c>
      <c r="L7" s="2"/>
      <c r="M7" s="2"/>
    </row>
    <row r="8" spans="1:13" ht="21" customHeight="1" x14ac:dyDescent="0.25">
      <c r="A8" s="5">
        <f t="shared" si="1"/>
        <v>6</v>
      </c>
      <c r="B8" s="106"/>
      <c r="C8" s="108" t="s">
        <v>131</v>
      </c>
      <c r="D8" s="26" t="s">
        <v>108</v>
      </c>
      <c r="E8" s="99"/>
      <c r="F8" s="107"/>
      <c r="G8" s="100">
        <v>8</v>
      </c>
      <c r="H8" s="110">
        <f>G8/(SUM($G$3:$G$12))</f>
        <v>0.19047619047619047</v>
      </c>
      <c r="I8" s="49">
        <v>5</v>
      </c>
      <c r="J8" s="52">
        <f>I8/SUM($I$8:$I$9)</f>
        <v>0.5</v>
      </c>
      <c r="K8" s="10">
        <f>$F$3*$H$8*J8*100</f>
        <v>3.7037037037037033</v>
      </c>
      <c r="L8" s="2"/>
      <c r="M8" s="2"/>
    </row>
    <row r="9" spans="1:13" ht="21" customHeight="1" x14ac:dyDescent="0.25">
      <c r="A9" s="5">
        <f t="shared" si="1"/>
        <v>7</v>
      </c>
      <c r="B9" s="106"/>
      <c r="C9" s="109"/>
      <c r="D9" s="26" t="s">
        <v>130</v>
      </c>
      <c r="E9" s="99"/>
      <c r="F9" s="107"/>
      <c r="G9" s="101"/>
      <c r="H9" s="111"/>
      <c r="I9" s="49">
        <v>5</v>
      </c>
      <c r="J9" s="52">
        <f>I9/SUM($I$8:$I$9)</f>
        <v>0.5</v>
      </c>
      <c r="K9" s="10">
        <f>$F$3*$H$8*J9*100</f>
        <v>3.7037037037037033</v>
      </c>
      <c r="L9" s="2"/>
      <c r="M9" s="2"/>
    </row>
    <row r="10" spans="1:13" ht="21" customHeight="1" x14ac:dyDescent="0.25">
      <c r="A10" s="5">
        <f t="shared" si="1"/>
        <v>8</v>
      </c>
      <c r="B10" s="106"/>
      <c r="C10" s="6" t="s">
        <v>129</v>
      </c>
      <c r="D10" s="7"/>
      <c r="E10" s="99"/>
      <c r="F10" s="107"/>
      <c r="G10" s="60">
        <v>4</v>
      </c>
      <c r="H10" s="52">
        <f>G10/(SUM($G$3:$G$12))</f>
        <v>9.5238095238095233E-2</v>
      </c>
      <c r="I10" s="8"/>
      <c r="J10" s="9"/>
      <c r="K10" s="10">
        <f t="shared" si="0"/>
        <v>3.7037037037037033</v>
      </c>
      <c r="L10" s="2"/>
      <c r="M10" s="2"/>
    </row>
    <row r="11" spans="1:13" ht="21" customHeight="1" x14ac:dyDescent="0.25">
      <c r="A11" s="5">
        <f t="shared" si="1"/>
        <v>9</v>
      </c>
      <c r="B11" s="106"/>
      <c r="C11" s="6" t="s">
        <v>121</v>
      </c>
      <c r="D11" s="7"/>
      <c r="E11" s="99"/>
      <c r="F11" s="107"/>
      <c r="G11" s="60">
        <v>3</v>
      </c>
      <c r="H11" s="52">
        <f t="shared" ref="H11" si="2">G11/(SUM($G$3:$G$12))</f>
        <v>7.1428571428571425E-2</v>
      </c>
      <c r="I11" s="8"/>
      <c r="J11" s="9"/>
      <c r="K11" s="10">
        <f t="shared" si="0"/>
        <v>2.7777777777777777</v>
      </c>
      <c r="L11" s="2"/>
      <c r="M11" s="2"/>
    </row>
    <row r="12" spans="1:13" ht="21" customHeight="1" x14ac:dyDescent="0.25">
      <c r="A12" s="5">
        <f t="shared" si="1"/>
        <v>10</v>
      </c>
      <c r="B12" s="106"/>
      <c r="C12" s="6" t="s">
        <v>136</v>
      </c>
      <c r="D12" s="7"/>
      <c r="E12" s="99"/>
      <c r="F12" s="107"/>
      <c r="G12" s="60">
        <v>3</v>
      </c>
      <c r="H12" s="52">
        <f>G12/(SUM($G$3:$G$12))</f>
        <v>7.1428571428571425E-2</v>
      </c>
      <c r="I12" s="8"/>
      <c r="J12" s="9"/>
      <c r="K12" s="10">
        <f t="shared" si="0"/>
        <v>2.7777777777777777</v>
      </c>
      <c r="L12" s="2"/>
      <c r="M12" s="2"/>
    </row>
    <row r="13" spans="1:13" ht="21" customHeight="1" x14ac:dyDescent="0.25">
      <c r="A13" s="11">
        <f>A12+1</f>
        <v>11</v>
      </c>
      <c r="B13" s="55" t="s">
        <v>8</v>
      </c>
      <c r="C13" s="12" t="s">
        <v>137</v>
      </c>
      <c r="D13" s="13"/>
      <c r="E13" s="58">
        <v>6</v>
      </c>
      <c r="F13" s="56">
        <f>E13/$E$20</f>
        <v>0.33333333333333331</v>
      </c>
      <c r="G13" s="60">
        <v>4</v>
      </c>
      <c r="H13" s="56">
        <f>G13/SUM($G$13:$G$13)</f>
        <v>1</v>
      </c>
      <c r="I13" s="14"/>
      <c r="J13" s="15"/>
      <c r="K13" s="16">
        <f>$F$13*H13*100</f>
        <v>33.333333333333329</v>
      </c>
      <c r="L13" s="2"/>
      <c r="M13" s="2"/>
    </row>
    <row r="14" spans="1:13" ht="33" customHeight="1" x14ac:dyDescent="0.25">
      <c r="A14" s="17">
        <f>A13+1</f>
        <v>12</v>
      </c>
      <c r="B14" s="98" t="s">
        <v>9</v>
      </c>
      <c r="C14" s="95" t="s">
        <v>163</v>
      </c>
      <c r="D14" s="18" t="s">
        <v>162</v>
      </c>
      <c r="E14" s="99">
        <v>5</v>
      </c>
      <c r="F14" s="97">
        <f>E14/$E$20</f>
        <v>0.27777777777777779</v>
      </c>
      <c r="G14" s="100">
        <v>4</v>
      </c>
      <c r="H14" s="93">
        <f>G14/SUM($G$14:$G$19)</f>
        <v>0.21052631578947367</v>
      </c>
      <c r="I14" s="49">
        <v>5</v>
      </c>
      <c r="J14" s="54">
        <f>I14/SUM($I$14:$I$15)</f>
        <v>0.41666666666666669</v>
      </c>
      <c r="K14" s="19">
        <f>$F$14*$H$14*J14*100</f>
        <v>2.4366471734892787</v>
      </c>
      <c r="L14" s="2"/>
      <c r="M14" s="2"/>
    </row>
    <row r="15" spans="1:13" ht="21" customHeight="1" x14ac:dyDescent="0.25">
      <c r="A15" s="17">
        <f t="shared" ref="A15:A19" si="3">A14+1</f>
        <v>13</v>
      </c>
      <c r="B15" s="98"/>
      <c r="C15" s="95"/>
      <c r="D15" s="18" t="s">
        <v>11</v>
      </c>
      <c r="E15" s="99"/>
      <c r="F15" s="97"/>
      <c r="G15" s="101"/>
      <c r="H15" s="94"/>
      <c r="I15" s="49">
        <v>7</v>
      </c>
      <c r="J15" s="54">
        <f>I15/SUM($I$14:$I$15)</f>
        <v>0.58333333333333337</v>
      </c>
      <c r="K15" s="19">
        <f>$F$14*$H$14*J15*100</f>
        <v>3.41130604288499</v>
      </c>
      <c r="L15" s="2"/>
      <c r="M15" s="2"/>
    </row>
    <row r="16" spans="1:13" ht="21" customHeight="1" x14ac:dyDescent="0.25">
      <c r="A16" s="17">
        <f t="shared" si="3"/>
        <v>14</v>
      </c>
      <c r="B16" s="98"/>
      <c r="C16" s="53" t="s">
        <v>138</v>
      </c>
      <c r="D16" s="18" t="s">
        <v>120</v>
      </c>
      <c r="E16" s="99"/>
      <c r="F16" s="97"/>
      <c r="G16" s="59">
        <v>7</v>
      </c>
      <c r="H16" s="57">
        <f>G16/SUM($G$14:$G$19)</f>
        <v>0.36842105263157893</v>
      </c>
      <c r="I16" s="54"/>
      <c r="J16" s="54"/>
      <c r="K16" s="19">
        <f>F14*H16*100</f>
        <v>10.23391812865497</v>
      </c>
      <c r="L16" s="2"/>
      <c r="M16" s="2"/>
    </row>
    <row r="17" spans="1:13" ht="21" customHeight="1" x14ac:dyDescent="0.25">
      <c r="A17" s="17">
        <f t="shared" si="3"/>
        <v>15</v>
      </c>
      <c r="B17" s="98"/>
      <c r="C17" s="95" t="s">
        <v>139</v>
      </c>
      <c r="D17" s="18" t="s">
        <v>13</v>
      </c>
      <c r="E17" s="99"/>
      <c r="F17" s="97"/>
      <c r="G17" s="96">
        <v>7</v>
      </c>
      <c r="H17" s="97">
        <f>G17/SUM($G$14:$G$19)</f>
        <v>0.36842105263157893</v>
      </c>
      <c r="I17" s="49">
        <v>4</v>
      </c>
      <c r="J17" s="54">
        <f>I17/SUM($I$17:$I$18)</f>
        <v>0.36363636363636365</v>
      </c>
      <c r="K17" s="19">
        <f>$F$14*$H$17*J17*100</f>
        <v>3.7214247740563526</v>
      </c>
      <c r="L17" s="2"/>
      <c r="M17" s="2"/>
    </row>
    <row r="18" spans="1:13" ht="21" customHeight="1" x14ac:dyDescent="0.25">
      <c r="A18" s="17">
        <f t="shared" si="3"/>
        <v>16</v>
      </c>
      <c r="B18" s="98"/>
      <c r="C18" s="95"/>
      <c r="D18" s="18" t="s">
        <v>128</v>
      </c>
      <c r="E18" s="99"/>
      <c r="F18" s="97"/>
      <c r="G18" s="96"/>
      <c r="H18" s="97"/>
      <c r="I18" s="49">
        <v>7</v>
      </c>
      <c r="J18" s="54">
        <f>I18/SUM($I$17:$I$18)</f>
        <v>0.63636363636363635</v>
      </c>
      <c r="K18" s="19">
        <f>$F$14*$H$17*J18*100</f>
        <v>6.5124933545986172</v>
      </c>
      <c r="L18" s="2"/>
      <c r="M18" s="2"/>
    </row>
    <row r="19" spans="1:13" ht="21" customHeight="1" x14ac:dyDescent="0.25">
      <c r="A19" s="17">
        <f t="shared" si="3"/>
        <v>17</v>
      </c>
      <c r="B19" s="98"/>
      <c r="C19" s="18" t="s">
        <v>140</v>
      </c>
      <c r="D19" s="18"/>
      <c r="E19" s="99"/>
      <c r="F19" s="97"/>
      <c r="G19" s="60">
        <v>1</v>
      </c>
      <c r="H19" s="54">
        <f>G19/SUM($G$14:$G$19)</f>
        <v>5.2631578947368418E-2</v>
      </c>
      <c r="I19" s="20"/>
      <c r="J19" s="21"/>
      <c r="K19" s="19">
        <f>F14*H19*100</f>
        <v>1.4619883040935671</v>
      </c>
      <c r="L19" s="2"/>
      <c r="M19" s="2"/>
    </row>
    <row r="20" spans="1:13" x14ac:dyDescent="0.25">
      <c r="E20" s="22">
        <f>SUM(E3:E19)</f>
        <v>18</v>
      </c>
      <c r="F20" s="23">
        <f>SUM(F3:F19)</f>
        <v>1</v>
      </c>
      <c r="K20" s="22">
        <f>SUM(K3:K19)</f>
        <v>99.999999999999986</v>
      </c>
      <c r="L20" s="2"/>
      <c r="M20" s="2"/>
    </row>
    <row r="21" spans="1:13" x14ac:dyDescent="0.25">
      <c r="G21" s="24">
        <v>1</v>
      </c>
      <c r="H21" s="25">
        <f>SUM(H3:H12)</f>
        <v>0.99999999999999989</v>
      </c>
      <c r="I21" s="61" t="s">
        <v>159</v>
      </c>
      <c r="J21" s="25">
        <f>SUM(J6:J7)</f>
        <v>1</v>
      </c>
    </row>
    <row r="22" spans="1:13" x14ac:dyDescent="0.25">
      <c r="G22" s="24">
        <v>2</v>
      </c>
      <c r="H22" s="25">
        <f>SUM(H13:H13)</f>
        <v>1</v>
      </c>
      <c r="I22" s="61" t="s">
        <v>158</v>
      </c>
      <c r="J22" s="25">
        <f>SUM(J8:J9)</f>
        <v>1</v>
      </c>
    </row>
    <row r="23" spans="1:13" x14ac:dyDescent="0.25">
      <c r="G23" s="24">
        <v>3</v>
      </c>
      <c r="H23" s="25">
        <f>SUM(H14:H19)</f>
        <v>1</v>
      </c>
      <c r="I23" s="24" t="s">
        <v>23</v>
      </c>
      <c r="J23" s="25">
        <f>SUM(J14:J15)</f>
        <v>1</v>
      </c>
    </row>
    <row r="24" spans="1:13" x14ac:dyDescent="0.25">
      <c r="I24" s="24" t="s">
        <v>24</v>
      </c>
      <c r="J24" s="25">
        <f>SUM(J17:J18)</f>
        <v>1</v>
      </c>
    </row>
  </sheetData>
  <mergeCells count="26">
    <mergeCell ref="A1:A2"/>
    <mergeCell ref="B1:B2"/>
    <mergeCell ref="C1:C2"/>
    <mergeCell ref="D1:D2"/>
    <mergeCell ref="E1:F2"/>
    <mergeCell ref="I1:J2"/>
    <mergeCell ref="K1:K2"/>
    <mergeCell ref="B3:B12"/>
    <mergeCell ref="E3:E12"/>
    <mergeCell ref="F3:F12"/>
    <mergeCell ref="C8:C9"/>
    <mergeCell ref="G8:G9"/>
    <mergeCell ref="H8:H9"/>
    <mergeCell ref="C6:C7"/>
    <mergeCell ref="G6:G7"/>
    <mergeCell ref="G1:H2"/>
    <mergeCell ref="H6:H7"/>
    <mergeCell ref="H14:H15"/>
    <mergeCell ref="C17:C18"/>
    <mergeCell ref="G17:G18"/>
    <mergeCell ref="H17:H18"/>
    <mergeCell ref="B14:B19"/>
    <mergeCell ref="C14:C15"/>
    <mergeCell ref="E14:E19"/>
    <mergeCell ref="F14:F19"/>
    <mergeCell ref="G14:G15"/>
  </mergeCells>
  <conditionalFormatting sqref="D3">
    <cfRule type="cellIs" dxfId="11" priority="11" operator="equal">
      <formula>"Tidak dinilai"</formula>
    </cfRule>
  </conditionalFormatting>
  <conditionalFormatting sqref="B3 B1:D1">
    <cfRule type="cellIs" dxfId="10" priority="12" operator="equal">
      <formula>"Tidak dinilai"</formula>
    </cfRule>
  </conditionalFormatting>
  <conditionalFormatting sqref="D13">
    <cfRule type="cellIs" dxfId="9" priority="6" operator="equal">
      <formula>"Tidak dinilai"</formula>
    </cfRule>
  </conditionalFormatting>
  <conditionalFormatting sqref="D5">
    <cfRule type="cellIs" dxfId="8" priority="9" operator="equal">
      <formula>"Tidak dinilai"</formula>
    </cfRule>
  </conditionalFormatting>
  <conditionalFormatting sqref="D4">
    <cfRule type="cellIs" dxfId="7" priority="10" operator="equal">
      <formula>"Tidak dinilai"</formula>
    </cfRule>
  </conditionalFormatting>
  <conditionalFormatting sqref="D8:D11">
    <cfRule type="cellIs" dxfId="6" priority="8" operator="equal">
      <formula>"Tidak dinilai"</formula>
    </cfRule>
  </conditionalFormatting>
  <conditionalFormatting sqref="D12">
    <cfRule type="cellIs" dxfId="5" priority="7" operator="equal">
      <formula>"Tidak dinilai"</formula>
    </cfRule>
  </conditionalFormatting>
  <conditionalFormatting sqref="A1">
    <cfRule type="cellIs" dxfId="4" priority="5" operator="equal">
      <formula>"Tidak dinilai"</formula>
    </cfRule>
  </conditionalFormatting>
  <conditionalFormatting sqref="E1">
    <cfRule type="cellIs" dxfId="3" priority="4" operator="equal">
      <formula>"Tidak dinilai"</formula>
    </cfRule>
  </conditionalFormatting>
  <conditionalFormatting sqref="G1">
    <cfRule type="cellIs" dxfId="2" priority="3" operator="equal">
      <formula>"Tidak dinilai"</formula>
    </cfRule>
  </conditionalFormatting>
  <conditionalFormatting sqref="I1">
    <cfRule type="cellIs" dxfId="1" priority="2" operator="equal">
      <formula>"Tidak dinilai"</formula>
    </cfRule>
  </conditionalFormatting>
  <conditionalFormatting sqref="D6:D7">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2020-07-27T16:12:49Z</dcterms:modified>
</cp:coreProperties>
</file>