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BAN-PT\AppData\Local\Temp\Rar$DI11.269\"/>
    </mc:Choice>
  </mc:AlternateContent>
  <xr:revisionPtr revIDLastSave="0" documentId="13_ncr:1_{1D406017-B718-43F6-B8E5-F96C2A5C0196}" xr6:coauthVersionLast="45" xr6:coauthVersionMax="45" xr10:uidLastSave="{00000000-0000-0000-0000-000000000000}"/>
  <bookViews>
    <workbookView xWindow="-120" yWindow="-120" windowWidth="20730" windowHeight="11160" xr2:uid="{00000000-000D-0000-FFFF-FFFF00000000}"/>
  </bookViews>
  <sheets>
    <sheet name="Matriks Penilaian" sheetId="8" r:id="rId1"/>
    <sheet name="Pembobotan" sheetId="19"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19" l="1"/>
  <c r="J6" i="19"/>
  <c r="A4" i="19"/>
  <c r="A5" i="19" s="1"/>
  <c r="A6" i="19" s="1"/>
  <c r="A7" i="19" s="1"/>
  <c r="A8" i="19" s="1"/>
  <c r="E20" i="19"/>
  <c r="F14" i="19" s="1"/>
  <c r="H19" i="19"/>
  <c r="J18" i="19"/>
  <c r="J17" i="19"/>
  <c r="J24" i="19" s="1"/>
  <c r="H17" i="19"/>
  <c r="H16" i="19"/>
  <c r="J15" i="19"/>
  <c r="J14" i="19"/>
  <c r="J23" i="19" s="1"/>
  <c r="H14" i="19"/>
  <c r="H23" i="19" s="1"/>
  <c r="H13" i="19"/>
  <c r="H22" i="19" s="1"/>
  <c r="F13" i="19"/>
  <c r="K13" i="19" s="1"/>
  <c r="H12" i="19"/>
  <c r="H11" i="19"/>
  <c r="H10" i="19"/>
  <c r="J9" i="19"/>
  <c r="J8" i="19"/>
  <c r="H8" i="19"/>
  <c r="H6" i="19"/>
  <c r="H5" i="19"/>
  <c r="H4" i="19"/>
  <c r="H3" i="19"/>
  <c r="F3" i="19"/>
  <c r="A6" i="8"/>
  <c r="A7" i="8" s="1"/>
  <c r="A8" i="8" s="1"/>
  <c r="A9" i="8" s="1"/>
  <c r="A10" i="8" s="1"/>
  <c r="A11" i="8" s="1"/>
  <c r="A14" i="8" l="1"/>
  <c r="A15" i="8" s="1"/>
  <c r="A16" i="8" s="1"/>
  <c r="A17" i="8" s="1"/>
  <c r="A18" i="8" s="1"/>
  <c r="A19" i="8" s="1"/>
  <c r="A20" i="8" s="1"/>
  <c r="A25" i="8" s="1"/>
  <c r="A13" i="8"/>
  <c r="K6" i="19"/>
  <c r="J21" i="19"/>
  <c r="K7" i="19"/>
  <c r="H21" i="19"/>
  <c r="J22" i="19"/>
  <c r="A9" i="19"/>
  <c r="A10" i="19" s="1"/>
  <c r="A11" i="19" s="1"/>
  <c r="A12" i="19" s="1"/>
  <c r="A13" i="19" s="1"/>
  <c r="A14" i="19" s="1"/>
  <c r="A15" i="19" s="1"/>
  <c r="A16" i="19" s="1"/>
  <c r="A17" i="19" s="1"/>
  <c r="A18" i="19" s="1"/>
  <c r="A19" i="19" s="1"/>
  <c r="K19" i="19"/>
  <c r="K18" i="19"/>
  <c r="K17" i="19"/>
  <c r="K16" i="19"/>
  <c r="K15" i="19"/>
  <c r="K14" i="19"/>
  <c r="F20" i="19"/>
  <c r="K3" i="19"/>
  <c r="K4" i="19"/>
  <c r="K5" i="19"/>
  <c r="K8" i="19"/>
  <c r="K9" i="19"/>
  <c r="K10" i="19"/>
  <c r="K11" i="19"/>
  <c r="K12" i="19"/>
  <c r="A26" i="8"/>
  <c r="K20" i="19" l="1"/>
</calcChain>
</file>

<file path=xl/sharedStrings.xml><?xml version="1.0" encoding="utf-8"?>
<sst xmlns="http://schemas.openxmlformats.org/spreadsheetml/2006/main" count="201" uniqueCount="177">
  <si>
    <t>Elemen</t>
  </si>
  <si>
    <t>Indikator</t>
  </si>
  <si>
    <t>Kriteria</t>
  </si>
  <si>
    <t>1.2  Profil Lulusan Program Studi.</t>
  </si>
  <si>
    <t>1.1  Keunikan atau Keunggulan Program Studi.</t>
  </si>
  <si>
    <t>1.3  Capaian Pembelajaran</t>
  </si>
  <si>
    <t>2.1  Calon dosen tetap pada program studi yang diusulkan</t>
  </si>
  <si>
    <t>1.  Kurikulum</t>
  </si>
  <si>
    <t>2.  Dosen</t>
  </si>
  <si>
    <t>3.  Unit Pengelola Program Studi</t>
  </si>
  <si>
    <t xml:space="preserve">3.1  Organisasi dan Tata Kerja Unit Pengelola Program Studi.     </t>
  </si>
  <si>
    <t>3.1.2  Rencana Perwujudan Good Governance dan Lima Pilar Tata Pamong</t>
  </si>
  <si>
    <t>3.1.1  Rancangan Organisasi dan Tata Kerja Unit Pengelola Program Studi</t>
  </si>
  <si>
    <t>3.3.1  Ruang kuliah, ruang kerja dosen, kantor dan perpustakaan</t>
  </si>
  <si>
    <t>3.4  Tenaga Kependidikan</t>
  </si>
  <si>
    <t>Nomor</t>
  </si>
  <si>
    <t>Diminta</t>
  </si>
  <si>
    <t>Sub-Elemen</t>
  </si>
  <si>
    <t>Penilaian</t>
  </si>
  <si>
    <t>Bobot Kriteria</t>
  </si>
  <si>
    <t>Bobot Elemen</t>
  </si>
  <si>
    <t>Bobot Sub-Elemen</t>
  </si>
  <si>
    <t>Bobot Butir</t>
  </si>
  <si>
    <t>3.2  Sistem Penjaminan Mutu</t>
  </si>
  <si>
    <t>Keunikan atau keunggulan program studi disusun berdasarkan perbandingan tiga program studi pada tingkat internasional dan nasional yang mencakup tiga aspek</t>
  </si>
  <si>
    <t>Keunikan atau keunggulan program studi disusun berdasarkan perbandingan tiga program studi pada tingkat nasional yang mencakup tiga aspek</t>
  </si>
  <si>
    <t>Pengusul menguraikan profil lulusan program studi yang berupa profesi atau jenis pekerjaan atau bentuk kerja lainnya dan  keterkaitan profil dengan keunggulan atau keunikan program studi</t>
  </si>
  <si>
    <t>Susunan mata kuliah memenuhi empat aspek</t>
  </si>
  <si>
    <t>Jika memenuhi 5 (lima) aspek</t>
  </si>
  <si>
    <t>Jika memenuhi 4 (empat) aspek</t>
  </si>
  <si>
    <t>Jika memenuhi 3 (tiga) aspek</t>
  </si>
  <si>
    <t>Jika memenuhi 1 - 2 aspek</t>
  </si>
  <si>
    <t>Kurang memadai, ruang akademik khusus yang disiapkan tidak relevan dengan kebutuhan</t>
  </si>
  <si>
    <t>Tidak ada datanya</t>
  </si>
  <si>
    <t>Susunan mata kuliah memenuhi aspek 1, 2 dan satu aspek lainnya</t>
  </si>
  <si>
    <t>Susunan mata kuliah memenuhi aspek 1 dan aspek 2</t>
  </si>
  <si>
    <t>Susunan mata kuliah memenuhi aspek 1 atau 2</t>
  </si>
  <si>
    <t>Tidak ada RPS</t>
  </si>
  <si>
    <t>Tidak ada skor dibawah 2</t>
  </si>
  <si>
    <t>skor = nilai rerata</t>
  </si>
  <si>
    <t>a. Luas ruang kuliah per mahasiswa dan status kepemilikan yaitu SD = milik sendiri atau SW = sewa atau kontrak atau kerjasama</t>
  </si>
  <si>
    <t>Jika luas ruang kuliah &gt; 1 m2 dan berstatus milik sendiri</t>
  </si>
  <si>
    <t>Jika luas ruang kuliah &gt; 1 m2 dan berstatus SW</t>
  </si>
  <si>
    <t xml:space="preserve">Jika luas ruang kuliah = 1 m2 </t>
  </si>
  <si>
    <t xml:space="preserve">Jika luas ruang kuliah antara 0 - 1 m2 </t>
  </si>
  <si>
    <t>b. Luas ruang dosen per dosen</t>
  </si>
  <si>
    <t>Jika luas ruang dosen &gt; 4 m2 dan berstatus milik sendiri</t>
  </si>
  <si>
    <t>Jika luas ruang dosen &gt; 4 m2 dan berstatus SW</t>
  </si>
  <si>
    <t xml:space="preserve">Jika luas ruang dosen = 4 m2 </t>
  </si>
  <si>
    <t xml:space="preserve">Jika luas ruang dosen antara 0 - 4 m2 </t>
  </si>
  <si>
    <t>c. Luas ruang kantor per pegawai</t>
  </si>
  <si>
    <t>Jika luas ruang kantor &gt; 4 m2 dan berstatus milik sendiri</t>
  </si>
  <si>
    <t>Jika luas ruang kantor &gt; 4 m2 dan berstatus SW</t>
  </si>
  <si>
    <t xml:space="preserve">Jika luas ruang kantor = 4 m2 </t>
  </si>
  <si>
    <t xml:space="preserve">Jika luas ruang kantor antara 0 - 4 m2 </t>
  </si>
  <si>
    <t>d. Luas perpustakaan</t>
  </si>
  <si>
    <t>Jika luas perpustakaan &gt; 300 m2</t>
  </si>
  <si>
    <t>Jika luas perpustakaan antara 200 - 300 m2 maka nilai -0,5+0,015xluas ruang perpustakaan)</t>
  </si>
  <si>
    <t>Jika luas perpustakaan = 200 m2</t>
  </si>
  <si>
    <t>Jika luas perpustakaan &lt; 200 m2</t>
  </si>
  <si>
    <t>Jumlah dan kualifikasi tenaga kependidikan</t>
  </si>
  <si>
    <t>Jumlah dan kualifikasi tenaga kependidikan tidak memenuhi persyaratan</t>
  </si>
  <si>
    <t>Tidak ada nilai 1</t>
  </si>
  <si>
    <t>Rumusan capaian pembelajaran tidak sesuai dengan SN Dikti atau level 6 (enam)KKNI</t>
  </si>
  <si>
    <t xml:space="preserve">Sepuluh mata kuliah dilengkapi dengan RPS yang memenuhi 9 (sembilan) komponen, menunjukkan secara jelas penciri program studi dan menggunakan referensi yang relevan dan mutakhir  </t>
  </si>
  <si>
    <t>Keterpenuhan unsur struktur organisasi UPPS; Unit Pengelola Program Studi yang mencakup aspek: 
a. 5 unsur unit pengelola program studi: 
   1) unsur penyusun kebijakan; 
   2) unsur pelaksana akademik; 
   3) unsur pengawas dan penjaminan mutu; 
   4) unsur penunjang akademik atau sumber belajar; dan 
   5) unsur pelaksana administrasi atau tata usaha; dan 
b. penjelasan tata kerja dan tata hubungan</t>
  </si>
  <si>
    <t>Keunikan atau keunggulan program studi disusun berdasarkan perbandingan kurang dari tiga program studi pada tingkat nasional  dan/atau mencakup kurang dari tiga aspek</t>
  </si>
  <si>
    <t>Kesesuaian susunan mata kuliah yang mencakup aspek : (1) keberadaan 4 mata kuliah wajib, (2) kesesuaian susunan mata kuliah untuk mencapai capaian pembelajaran, (3) urutan mata kuliah, dan (4) beban sks per semester wajar</t>
  </si>
  <si>
    <t>Jika struktur organisasi memenuhi kurang dari 3 (tiga) aspek pertama dan tidak dilengkapi dengan tata kerja UPPS yang memperlihatkan kedudukan dan tata hubungan antara program studi yang diusulkan dan unit organisasi yang ada pada UPPS</t>
  </si>
  <si>
    <t>Jika struktur organisasi memenuhi 3 (tiga) aspek pertama dan dilengkapi dengan tata kerja UPPS yang memperlihatkan kedudukan dan tata hubungan antara program studi yang diusulkan dan unit organisasi yang ada pada UPPS</t>
  </si>
  <si>
    <t>Jika struktur organisasi memenuhi 4 (empat) aspek pertama dan dilengkapi dengan tata kerja UPPS yang memperlihatkan kedudukan dan tata hubungan antara program studi yang diusulkan dan unit organisasi yang ada pada UPPS</t>
  </si>
  <si>
    <t>Jika struktur organisasi memenuhi 5 (lima) aspek dan dilengkapi dengan tata kerja UPPS yang memperlihatkan kedudukan dan tata hubungan antara program studi yang diusulkan dan unit organisasi yang ada pada UPPS</t>
  </si>
  <si>
    <t>Tidak mendeskripsikan/ menguraikan keunikan atau keunggulan program studi</t>
  </si>
  <si>
    <t>Level dan jumlah sasaran benchmarking dan mencakup aspek: (1) pengembangan keilmuan, (2) kajian capaian pembelajaran, dan (3) kurikulum program studi sejenis.</t>
  </si>
  <si>
    <t>Pengusul menguraikan profil lulusan program studi yang berupa profesi atau jenis pekerjaan atau bentuk kerja lainnya dilengkapi dengan (1) uraian ringkas seluruh profil, yang sesuai dengan program pendidikannya dan (2) keterkaitan profil dengan keunikan atau keunggulan prodi</t>
  </si>
  <si>
    <t xml:space="preserve">Hanya mengidentifikasi profil lulusan atau penjelasan mengenai profil lulusan tidak relevan </t>
  </si>
  <si>
    <t>Tidak mengidentifikasi profil lulusan</t>
  </si>
  <si>
    <t>Tidak ada daftar/susunan mata kuliah</t>
  </si>
  <si>
    <t>UPPS telah melaksanakan SPMI yang memenuhi 5 aspek.</t>
  </si>
  <si>
    <t>UPPS telah melaksanakan SPMI yang memenuhi aspek nomor 1 sampai dengan 4.</t>
  </si>
  <si>
    <t>UPPS telah melaksanakan SPMI yang memenuhi aspek nomor 1 sampai dengan 3.</t>
  </si>
  <si>
    <t>UPPS telah melaksanakan SPMI yang memenuhi aspek nomor 1 dan 2, serta siklus kegiatan SPMI baru dilaksanakan pada tahapan penetapan standar dan pelaksanaan standar pendidikan tinggi.</t>
  </si>
  <si>
    <t>UPPS telah memiliki dokumen legal pembentukan unsur pelaksana penjaminan mutu tanpa pelaksanaan SPMI.</t>
  </si>
  <si>
    <r>
      <t xml:space="preserve">Keunikan atau keunggulan program studi disusun berdasarkan perbandingan tiga program studi pada tingkat internasional yang mencakup tiga aspek, atau prodi yang diusulkan merupakan </t>
    </r>
    <r>
      <rPr>
        <b/>
        <sz val="12"/>
        <rFont val="Arial Narrow"/>
        <family val="2"/>
      </rPr>
      <t>satu-satunya</t>
    </r>
    <r>
      <rPr>
        <sz val="12"/>
        <rFont val="Arial Narrow"/>
        <family val="2"/>
      </rPr>
      <t xml:space="preserve"> program studi di dunia</t>
    </r>
  </si>
  <si>
    <r>
      <t xml:space="preserve">Pengusul menguraikan profil lulusan program studi yang berupa profesi atau jenis pekerjaan atau bentuk kerja lainnya dilengkapi dengan (1) uraian ringkas pada </t>
    </r>
    <r>
      <rPr>
        <b/>
        <sz val="12"/>
        <rFont val="Arial Narrow"/>
        <family val="2"/>
      </rPr>
      <t>sebagian</t>
    </r>
    <r>
      <rPr>
        <sz val="12"/>
        <rFont val="Arial Narrow"/>
        <family val="2"/>
      </rPr>
      <t xml:space="preserve"> profil yang sesuai dengan program pendidikannya dan (2) keterkaitan profil dengan keunikan atau keunggulan program studi.</t>
    </r>
  </si>
  <si>
    <t>Rumusan capaian pembelajaran: (a) sesuai dengan profil lulusan, (b) deskripsi kompetensinya sesuai SN-Dikti yang mencakup 4 (empat) domain capaian pembelajaran dan sesuai level 6 (enam) KKNI, dan (3) relevan dg keunggulan atau keunikan prodi</t>
  </si>
  <si>
    <t>Rumusan capaian pembelajaran: (a) sesuai dengan profil lulusan, (b) deskripsi kompetensinya sesuai level 6 (enam) KKNI, namun tidak menjabarkan capaian pembelajaran sesuai SN-Dikti, dan (c) tidak atau kurang relevan dengan keunikan atau keunggulan prodi</t>
  </si>
  <si>
    <t xml:space="preserve">Tidak mencantumkan/mendeskripsikan capaian Pembelajaran atau rumusan capaian pembelajaran tidak sesuai dengan SN Dikti atau level 6 (enam)KKNI    </t>
  </si>
  <si>
    <r>
      <t xml:space="preserve">Jika tidak menjelaskan rencana struktur organisasi dan tata kerja </t>
    </r>
    <r>
      <rPr>
        <b/>
        <sz val="12"/>
        <rFont val="Arial Narrow"/>
        <family val="2"/>
      </rPr>
      <t>UPPS</t>
    </r>
  </si>
  <si>
    <r>
      <t xml:space="preserve">Jika tidak menjelaskan rencana perwujudan </t>
    </r>
    <r>
      <rPr>
        <i/>
        <sz val="12"/>
        <rFont val="Arial Narrow"/>
        <family val="2"/>
      </rPr>
      <t>good governance</t>
    </r>
  </si>
  <si>
    <t>Jika jumlah tenaga kependidikan lebih dari 3 (tiga) orang dan salah satu diantaranya berkualifikasi magister dan 1 (satu) orang pustakawan ditingkat perguruan tinggi dengan kualifikasi Diploma Tiga perpustakaan atau yang sejenis</t>
  </si>
  <si>
    <t>Jika jumlah tenaga kependidikan lebih dari 2 (dua) orang atau berkualifikasi sarjana atau sarjana terapan dan 1 (satu) orang pustakawan ditingkat perguruan tinggi dengan kualifikasi Diploma Tiga perpustakaan atau yang sejenis</t>
  </si>
  <si>
    <t>Jika jumlah tenaga kependidikan 2 (dua) orang atau lebih dengan kualifikasi Diploma Tiga dan 1 (satu) orang pustakawan ditingkat perguruan tinggi dengan kualifikasi Diploma Tiga perpustakaan atau yang sejenis</t>
  </si>
  <si>
    <t>Jumlah calon dosen tetap sedikitnya sebanyak 5 (lima) orang berkualifikasi akademik lulusan magister atau magister terapan yang relevan dengan program studi yang diusulkan, atau setara dengan level 8 (delapan) KKNI, dengan komposisi: (a) 3 (tiga) orang telah diangkat sebagai dosen tetap oleh pemimpin PTS pengusul atau Badan Penyelenggara, dan (b) 2 (dua) orang lainnya telah menandatangani surat perjanjian kesediaan pengangkatan dosen tetap dengan pemimpin PTS atau Badan Penyelenggara</t>
  </si>
  <si>
    <t xml:space="preserve">Jumlah calon dosen tetap sebanyak 5 (lima) orang berkualifikasi akademik lulusan magister atau magister terapan yang relevan dengan program studi yang diusulkan, atau setara dengan level 8 (delapan) KKNI, dengan komposisi : (a) 3 (tiga) orang diantaranya telah menandatangani surat perjanjian kesediaan pengangkatan dosen tetap dengan pemimpin PTS pengusul atau Badan Penyelenggara, dan (b) 2 (dua) orang lainnya merupakan dosen dari PT lain yang ditugaskan oleh Pemimpin PTS </t>
  </si>
  <si>
    <t>1.6  Substansi Praktikum/Praktik/Praktik Studio</t>
  </si>
  <si>
    <t>1.7  Rencana Pembelajaran Semester (RPS)</t>
  </si>
  <si>
    <t>Profesi atau jenis pekerjaan atau bentuk kerja lainnya. Profil lulusan dilengkapi dengan uraian ringkas kompetensi seluruh profil yang sesuai dengan program pendidikan Diploma Tiga, dan keterkaitan profil tersebut dengan keunggulan atau keunikan program studi.</t>
  </si>
  <si>
    <t>Status,  jumlah dan kualifikasi akademik calon  dosen tetap</t>
  </si>
  <si>
    <t xml:space="preserve">Rataan Luas ruangan per mahasiswa atau dosen atau karyawan, dan luas minimum perpustakaan  </t>
  </si>
  <si>
    <t>Jumlah ruang akademik khusus sesuai mata kuliah berpraktikum/ berpraktek dengan luasan 1,5 m2 per mahasiswa, 25 orang per ruang, dilengkapi dengan peralatan yang lengkap dan mutakhir untuk 2 (dua) tahun pertama</t>
  </si>
  <si>
    <t xml:space="preserve">1.4  Rancangan Pembelajaran Pendidikan Tinggi Vokasi Bekerjasama dengan Mitra </t>
  </si>
  <si>
    <t xml:space="preserve">1.5  Struktur Kurikulum </t>
  </si>
  <si>
    <t>3.3  Sarana dan Prasarana</t>
  </si>
  <si>
    <t>Skor/Nilai</t>
  </si>
  <si>
    <r>
      <t>Perwujudan</t>
    </r>
    <r>
      <rPr>
        <i/>
        <sz val="12"/>
        <rFont val="Arial Narrow"/>
        <family val="2"/>
      </rPr>
      <t xml:space="preserve"> good governance</t>
    </r>
    <r>
      <rPr>
        <sz val="12"/>
        <rFont val="Arial Narrow"/>
        <family val="2"/>
      </rPr>
      <t xml:space="preserve"> dan lima pilar tata pamong yang mampu menjamin terwujudnya visi, terlaksanakannya misi, tercapainya tujuan, dan berhasilnya strategi yang digunakan secara: 1) Kredibel, 2) Transparan, 3) Akuntabel, 4) Bertanggung jawab, dan 5) Adil</t>
    </r>
  </si>
  <si>
    <t>Ketersediaan RPS untuk 10 (sepuluh) mata kuliah penciri program studi yang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</si>
  <si>
    <t>Cukup memadai, ruang akademik khusus untuk mata kuliah berpraktikum/berpraktek  untuk 2 (dua) tahun pertama telah disiapkan dengan luasan yang sesuai (1,5 m2 per mahasiswa, 25 orang per ruang), dilengkapi dengan peralatan yang cukup</t>
  </si>
  <si>
    <t>Setiap mata kuliah berpraktikum/ berpraktek  telah disediakan ruang akademik khusus tersendiri dengan luasan yang melebihi kapasitas (&gt; 1.5 m2 per mahasiswa, 25 orang mahasiswa per ruang) dan berstatus milik sendiri, dilengkapi dengan peralatan yang lengkap dan mutakhir</t>
  </si>
  <si>
    <t>Setiap mata kuliah berpraktikum/berpraktek  telah disediakan ruang akademik khusus tersendiri dengan luasan yang melebihi kapasitas  (&gt; 1.5 m2 per mahasiswa, 25 orang mahasiswa per ruang) dan berstatus SW (sewa/kontrak/kerja sama), dilengkapi dengan peralatan yang cukup lengkap dan mutakhir</t>
  </si>
  <si>
    <t>1.5.1 Susunan mata kuliah</t>
  </si>
  <si>
    <t>1.5.2 Pembelajaran yang dilaksanakan dalam bentuk praktikum/praktik/praktik bengkel/praktik studio/praktek lapang atau magang</t>
  </si>
  <si>
    <t>Proporsi jumlah jam pembelajaran praktikum/praktik/praktik bengkel/praktik studio/praktik lapang atau magang terhadap total jam pembelajaran selama masa pendidikan</t>
  </si>
  <si>
    <t>JP = Jam pembelajaran praktikum, praktik studio, praktik bengkel, atau praktik lapangan (termasuk KKN), JB = Jam pembelajaran total selama masa pendidikan.
PJP = (JP / JB) x 100%</t>
  </si>
  <si>
    <t xml:space="preserve">Sepuluh mata kuliah dilengkapi dengan RPS yang memenuhi 9 (sembilan) (sembilan) komponen, menunjukkan secara jelas penciri program studi dan menggunakan referensi yang relevan  </t>
  </si>
  <si>
    <t>Sepuluh mata kuliah dilengkapi dengan RPS yang memenuhi 9 (sembilan) (sembilan) komponen</t>
  </si>
  <si>
    <t>Jumlah RPS mata kuliah yang  memenuhi 9 (sembilan) (sembilan) komponen jumlahnya kurang dari 10</t>
  </si>
  <si>
    <t>Jika PJP &lt; 30% maka skore = (40 x PJP)/3</t>
  </si>
  <si>
    <r>
      <t>Keterlaksanaan Sistem Penjaminan Mutu Internal (akademik dan nonakademik) berdasarkan keberadaan 5 (lima) aspek: 1) dokumen legal pembentukan unsur pelaksana penjaminan mutu; 2) ketersediaan dokumen mutu: kebijakan SPMI, manual SPMI, standar SPMI, dan formulir SPMI; 3) terlaksananya siklus penjaminan mutu (siklus PPEPP); 4) bukti sahih efektivitas pelaksanaan penjaminan mutu (</t>
    </r>
    <r>
      <rPr>
        <b/>
        <sz val="12"/>
        <rFont val="Arial Narrow"/>
        <family val="2"/>
      </rPr>
      <t>jika ada</t>
    </r>
    <r>
      <rPr>
        <sz val="12"/>
        <rFont val="Arial Narrow"/>
        <family val="2"/>
      </rPr>
      <t xml:space="preserve">); 5) memiliki </t>
    </r>
    <r>
      <rPr>
        <i/>
        <sz val="12"/>
        <rFont val="Arial Narrow"/>
        <family val="2"/>
      </rPr>
      <t>external benchmarking</t>
    </r>
    <r>
      <rPr>
        <sz val="12"/>
        <rFont val="Arial Narrow"/>
        <family val="2"/>
      </rPr>
      <t xml:space="preserve"> dalam peningkatan mutu (</t>
    </r>
    <r>
      <rPr>
        <b/>
        <sz val="12"/>
        <rFont val="Arial Narrow"/>
        <family val="2"/>
      </rPr>
      <t>jika ada</t>
    </r>
    <r>
      <rPr>
        <sz val="12"/>
        <rFont val="Arial Narrow"/>
        <family val="2"/>
      </rPr>
      <t>).</t>
    </r>
  </si>
  <si>
    <t>Rumusan capaian pembelajaran: (a) sesuai dengan profil lulusan, (b) deskripsi kompetensinya sesuai SN-Dikti yang mencakup 4 (empat) domain capaian pembelajaran dan sesuai level 6 (enam) KKNI, (3) relevan dengan keunikan atau keunggulan prodi, dan (4) mencantumkan paling sedikit SN Dikti sebagai rujukan</t>
  </si>
  <si>
    <t>Rumusan capaian pembelajaran program studi mengacu pada profil lulusan, merujuk pada deskripsi capaian pembelajaran SN-Dikti dan level 6 (enam) KKNI dan relevansinya dengan keunggulan atau keunikan program studi.</t>
  </si>
  <si>
    <t xml:space="preserve">3.3.2  Ruang akademik khusus dan peralatan </t>
  </si>
  <si>
    <t>3.2.1  Sistem Penjaminan Mutu Internal</t>
  </si>
  <si>
    <t>1.7 Rencana Pembelajaran Semester (RPS)</t>
  </si>
  <si>
    <t>1.6  Rancangan Fasilitasi Merdeka Belajar Kampus Merdeka bagi Mahasiswa</t>
  </si>
  <si>
    <t>Rancangan kebijakan dan implementasi untuk memfasilitasi pemenuhan masa dan beban belajar "Merdeka Belajar - kampus Merdeka" bagi mahasiswa yang melakukan pembelajaran di luar program studi yang diusulkan yang mencakup aspek:
1) Penyediaan dosen pembimbing akademik, oleh perguruan tinggi pengusul terhadap mahasiswa yang akan mengambil mata kuliah pada program studi yang berbeda pada perguruan tinggi sendiri atau perguruan tinggi lain
2) Rancangan kurikulum menyediakan pilihan bagi mahasiswa untuk mengambil mata kuliah diluar program studi sesuai dengan ketentuan perundang undangan</t>
  </si>
  <si>
    <t>Penjelasan mencakup 2 (dua) aspek dilengkapi dengan recana implementasi untuk setiap aspek</t>
  </si>
  <si>
    <t>Penjelasan rancangan kebijakan mencakup 2 (dua) aspek yang dilengkapi dengan rancangan implementasi untuk 1 aspek</t>
  </si>
  <si>
    <t>Penjelasan rancangan kebijakan mencakup 2 (dua) aspek</t>
  </si>
  <si>
    <t>Tidak ada penjelasan terkait dengan rancangan kebijakan dan implementasi fasilitasi pemenuhan masa dan beban belajar "Merdeka Belajar - Kampus Merdeka"</t>
  </si>
  <si>
    <t>Tidak ada skor dibawah 1</t>
  </si>
  <si>
    <t>1.5.2 Pembelajaran yang dilaksanakan dalam bentuk praktikum/praktik/ dll</t>
  </si>
  <si>
    <t>1.5 Struktur Kurikulum</t>
  </si>
  <si>
    <t>1.1 Keunikan atau Keunggulan Program Studi.</t>
  </si>
  <si>
    <t>1.2 Profil Lulusan Program Studi.</t>
  </si>
  <si>
    <t>1.3 Capaian Pembelajaran</t>
  </si>
  <si>
    <t>3.4 Tenaga Kependidikan</t>
  </si>
  <si>
    <t>3.2 Sistem Penjaminan Mutu Internal</t>
  </si>
  <si>
    <t>3.1.1 Struktur Organisasi dan Tata Kerja Unit Pengelola Program Studi</t>
  </si>
  <si>
    <t>3.1.2 Perwujudan Good Governance dan Lima Pilar Tata Pamong</t>
  </si>
  <si>
    <t>1. Kurikulum</t>
  </si>
  <si>
    <t>2. Dosen</t>
  </si>
  <si>
    <t>3. Unit Pengelola Program Studi</t>
  </si>
  <si>
    <t xml:space="preserve">3.1 Organisasi dan Tata Kerja Unit Pengelola Program Studi.  </t>
  </si>
  <si>
    <t xml:space="preserve">3.3 Sarana dan Prasarana.  </t>
  </si>
  <si>
    <t>Rancangan pembelajaran yang melibatkan mitra kerjasama dalam hal (1) pengembangan kurikulum, (2)  pemanfaatan tenaga ahli, dan (3) penyediaan tempat magang.</t>
  </si>
  <si>
    <t>Rancangan pembelajaran melibatkan mitra kerjasama dalam hal (1) pengembangan kurikulum, (2)  pemanfaatan tenaga ahli, dan (3) penyediaan tempat magang, praktikum, praktik, dan rekruitmen lulusan.</t>
  </si>
  <si>
    <t xml:space="preserve">Rancangan pembelajaran yang melibatkan mitra kerjasama dalam hal (1) pengembangan kurikulum, (2)  pemanfaatan tenaga ahli, dan (3) penyediaan tempat magang, praktikum, dan praktik.  </t>
  </si>
  <si>
    <t xml:space="preserve">Rancangan pembelajaran yang melibatkan mitra kerjasama dalam hal (1) pengembangan kurikulum, dan (2)  pemanfaatan tenaga ahli  </t>
  </si>
  <si>
    <t>Tidak melampirkan dokumen kerjasama</t>
  </si>
  <si>
    <t>Rancangan pembelajaran pendidikan tinggi vokasi bekerjasama dengan mitra kerjasama (misal teaching industry) sesuai dengan ketentuan peraturan perundang-undangan yang dimuat dalam satu atau lebih dokumen kerjasama yang relevan dari satu atau lebih mitra kerjasama.
Skore = (A + B)/2</t>
  </si>
  <si>
    <t>1.4.1 Model rancangan pembelajaran</t>
  </si>
  <si>
    <t>Substansi praktikum/praktik/praktik lapangan dll yang merupakan bagian dari mata kuliah/blok/modul tertentu yang diselenggarakan program studi</t>
  </si>
  <si>
    <t>Substansi praktik sesuai dengan nama praktikum/praktik/praktik lapangan dll, durasi, 40% dari durasi praktik dilaksanakan di mitra kerjasama atau teaching industry-nya</t>
  </si>
  <si>
    <t>Substansi praktik sesuai dengan nama praktikum/praktik/praktik lapangan dll, durasi, 30% dari durasi praktik dilaksanakan di mitra kerjasama atau teaching industry-nya</t>
  </si>
  <si>
    <t>Substansi praktik sesuai dengan nama praktikum/praktik/praktik lapangan dll, durasi, 20% dari durasi praktik dilaksanakan di mitra kerjasama atau teaching industry-nya</t>
  </si>
  <si>
    <t>Substansi praktik sesuai dengan nama praktikum/praktik/praktik lapangan dll, durasi, 10% dari durasi praktik dilaksanakan di mitra kerjasama atau teaching industry-nya</t>
  </si>
  <si>
    <t>Tidak ada yang diselenggarakan di mitra kerjasama atau teaching industry-nya</t>
  </si>
  <si>
    <t>Tidak ada nilai 3</t>
  </si>
  <si>
    <t>Tidak ada nilai &lt;=1</t>
  </si>
  <si>
    <r>
      <t xml:space="preserve">Jika PJP </t>
    </r>
    <r>
      <rPr>
        <sz val="12"/>
        <rFont val="Calibri"/>
        <family val="2"/>
      </rPr>
      <t>≥</t>
    </r>
    <r>
      <rPr>
        <sz val="12"/>
        <rFont val="Arial Narrow"/>
        <family val="2"/>
      </rPr>
      <t xml:space="preserve"> 30%</t>
    </r>
  </si>
  <si>
    <r>
      <t xml:space="preserve">Rancangan pembelajaran memanfaatkan </t>
    </r>
    <r>
      <rPr>
        <i/>
        <sz val="12"/>
        <rFont val="Arial Narrow"/>
        <family val="2"/>
      </rPr>
      <t>teaching industry</t>
    </r>
    <r>
      <rPr>
        <sz val="12"/>
        <rFont val="Arial Narrow"/>
        <family val="2"/>
      </rPr>
      <t xml:space="preserve"> di kampus penyelenggara</t>
    </r>
  </si>
  <si>
    <r>
      <t xml:space="preserve">Rancangan pembelajaran menggunakan </t>
    </r>
    <r>
      <rPr>
        <i/>
        <sz val="12"/>
        <rFont val="Arial Narrow"/>
        <family val="2"/>
      </rPr>
      <t>dual system</t>
    </r>
    <r>
      <rPr>
        <sz val="12"/>
        <rFont val="Arial Narrow"/>
        <family val="2"/>
      </rPr>
      <t xml:space="preserve"> (sebagian di kampus penyelenggara dan sebagian di mitra kerjasama)</t>
    </r>
  </si>
  <si>
    <t>1.5</t>
  </si>
  <si>
    <t xml:space="preserve">2.1  Dosen pada Program Studi </t>
  </si>
  <si>
    <t xml:space="preserve">3.3.1 Ruang kuliah, ruang kerja dosen, kantor dan perpustakaan </t>
  </si>
  <si>
    <r>
      <t>3.3.2</t>
    </r>
    <r>
      <rPr>
        <sz val="7"/>
        <rFont val="Arial Narrow"/>
        <family val="2"/>
      </rPr>
      <t xml:space="preserve">  </t>
    </r>
    <r>
      <rPr>
        <sz val="12"/>
        <rFont val="Arial Narrow"/>
        <family val="2"/>
      </rPr>
      <t>Ruang akademik khusus dan peralatan</t>
    </r>
  </si>
  <si>
    <t xml:space="preserve">3.1 </t>
  </si>
  <si>
    <t>3.3.</t>
  </si>
  <si>
    <t>1.4 Rancangan Pembelajaran Pendidikan Tinggi Vokasi Bekerja sama dengan Mitra Kerja sama (Dunia Usaha/Dunia Industri, Lembaga atau Instansi)</t>
  </si>
  <si>
    <t>1.6 Substansi Praktikum/Praktik/Praktik Studio/Praktik Bengkel/PKL/ Magang</t>
  </si>
  <si>
    <t xml:space="preserve">1.8 Rancangan Fasilitasi dan Implementasi Kebijakan Merdeka Belajar – Kampus Merdeka </t>
  </si>
  <si>
    <t>1.4</t>
  </si>
  <si>
    <t>1.4.2 Keterlibatan mitra</t>
  </si>
  <si>
    <t>Jumlah calon dosen tetap sedikitnya sebanyak 5 (lima) orang: (a) berkualifikasi akademik lulusan magister atau magister terapan dan doktor atau doktor terapan yang relevan dengan program studi, atau setara dengan level 8 (delapan) dan 9 (sembilan) KKNI, (b) telah diangkat sebagai PNS dipekerjakan pada PTS pengusul atau telah diangkat sebagai dosen tetap oleh Badan Penyelenggara</t>
  </si>
  <si>
    <t>Indikator untuk Sarjana Terapan-Penambahan pada PTS</t>
  </si>
  <si>
    <t>Lampiran Peraturan Badan Akreditasi Nasional Perguruan Tinggi Nomor 8 Tahun 2020 tentang Instrumen Pemenuhan Syarat Minimum Akreditasi Program Studi pada Pendidikan Vokasi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</si>
</sst>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4"/>
      <name val="Arial Narrow"/>
      <family val="2"/>
    </font>
    <font>
      <b/>
      <sz val="12"/>
      <name val="Arial Narrow"/>
      <family val="2"/>
    </font>
    <font>
      <sz val="11"/>
      <name val="Arial Narrow"/>
      <family val="2"/>
    </font>
    <font>
      <sz val="12"/>
      <name val="Arial Narrow"/>
      <family val="2"/>
    </font>
    <font>
      <b/>
      <sz val="11"/>
      <name val="Arial Narrow"/>
      <family val="2"/>
    </font>
    <font>
      <i/>
      <sz val="12"/>
      <name val="Arial Narrow"/>
      <family val="2"/>
    </font>
    <font>
      <sz val="14"/>
      <name val="Arial Narrow"/>
      <family val="2"/>
    </font>
    <font>
      <sz val="12"/>
      <color theme="1"/>
      <name val="Arial Narrow"/>
      <family val="2"/>
    </font>
    <font>
      <b/>
      <sz val="12"/>
      <color theme="1"/>
      <name val="Arial Narrow"/>
      <family val="2"/>
    </font>
    <font>
      <sz val="7"/>
      <name val="Arial Narrow"/>
      <family val="2"/>
    </font>
    <font>
      <b/>
      <sz val="12"/>
      <name val="Arial Narrow"/>
      <family val="2"/>
      <charset val="1"/>
    </font>
    <font>
      <sz val="12"/>
      <name val="Arial Narrow"/>
      <family val="2"/>
      <charset val="1"/>
    </font>
    <font>
      <sz val="12"/>
      <name val="Calibri"/>
      <family val="2"/>
    </font>
    <font>
      <b/>
      <sz val="11"/>
      <name val="Arial Narrow"/>
      <family val="2"/>
      <charset val="1"/>
    </font>
    <font>
      <sz val="11"/>
      <name val="Arial Narrow"/>
      <family val="2"/>
      <charset val="1"/>
    </font>
    <font>
      <sz val="11"/>
      <name val="Calibri Light"/>
      <family val="2"/>
      <scheme val="major"/>
    </font>
  </fonts>
  <fills count="6">
    <fill>
      <patternFill patternType="none"/>
    </fill>
    <fill>
      <patternFill patternType="gray125"/>
    </fill>
    <fill>
      <patternFill patternType="solid">
        <fgColor rgb="FF00FF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thin">
        <color auto="1"/>
      </left>
      <right/>
      <top style="medium">
        <color indexed="64"/>
      </top>
      <bottom style="thin">
        <color auto="1"/>
      </bottom>
      <diagonal/>
    </border>
    <border>
      <left style="medium">
        <color indexed="64"/>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1">
    <xf numFmtId="0" fontId="0" fillId="0" borderId="0"/>
  </cellStyleXfs>
  <cellXfs count="123">
    <xf numFmtId="0" fontId="0" fillId="0" borderId="0" xfId="0"/>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vertical="center" wrapText="1"/>
    </xf>
    <xf numFmtId="0" fontId="5"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vertical="center" wrapText="1"/>
    </xf>
    <xf numFmtId="2" fontId="5"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0" borderId="0" xfId="0" applyFont="1" applyAlignment="1">
      <alignment horizontal="center" vertical="center" wrapText="1"/>
    </xf>
    <xf numFmtId="2" fontId="3" fillId="2" borderId="0" xfId="0" applyNumberFormat="1" applyFont="1" applyFill="1" applyAlignment="1">
      <alignment horizontal="center" vertical="center" wrapText="1"/>
    </xf>
    <xf numFmtId="0" fontId="4" fillId="3" borderId="1" xfId="0" applyFont="1" applyFill="1" applyBorder="1" applyAlignment="1">
      <alignment horizontal="left" vertical="center" wrapText="1"/>
    </xf>
    <xf numFmtId="0" fontId="12" fillId="0" borderId="1" xfId="0" applyFont="1" applyBorder="1" applyAlignment="1">
      <alignment horizontal="center" vertical="center"/>
    </xf>
    <xf numFmtId="0" fontId="12" fillId="0" borderId="0" xfId="0" applyFont="1" applyAlignment="1">
      <alignment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top" wrapText="1"/>
    </xf>
    <xf numFmtId="0" fontId="11" fillId="0" borderId="1" xfId="0" applyFont="1" applyBorder="1" applyAlignment="1">
      <alignment horizontal="left" vertical="center" wrapText="1"/>
    </xf>
    <xf numFmtId="0" fontId="12" fillId="0" borderId="1" xfId="0" applyFont="1" applyBorder="1" applyAlignment="1">
      <alignment horizontal="left" vertical="top" wrapText="1"/>
    </xf>
    <xf numFmtId="0" fontId="12" fillId="0" borderId="1" xfId="0" applyFont="1" applyBorder="1" applyAlignment="1" applyProtection="1">
      <alignment vertical="top" wrapText="1"/>
      <protection locked="0"/>
    </xf>
    <xf numFmtId="0" fontId="12" fillId="0" borderId="1" xfId="0" applyFont="1" applyBorder="1" applyAlignment="1">
      <alignment vertical="top" wrapText="1"/>
    </xf>
    <xf numFmtId="0" fontId="12" fillId="0" borderId="1" xfId="0" applyFont="1" applyBorder="1" applyAlignment="1">
      <alignment vertical="center" wrapText="1"/>
    </xf>
    <xf numFmtId="0" fontId="12" fillId="0" borderId="1" xfId="0" applyFont="1" applyBorder="1" applyAlignment="1">
      <alignment horizontal="center" vertical="top" wrapText="1"/>
    </xf>
    <xf numFmtId="0" fontId="12" fillId="0" borderId="1" xfId="0" applyFont="1" applyBorder="1" applyAlignment="1" applyProtection="1">
      <alignment horizontal="left" vertical="top" wrapText="1"/>
      <protection locked="0"/>
    </xf>
    <xf numFmtId="0" fontId="11" fillId="0" borderId="1" xfId="0" applyFont="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vertical="top" wrapText="1"/>
    </xf>
    <xf numFmtId="0" fontId="12" fillId="0" borderId="1" xfId="0" applyFont="1" applyBorder="1" applyAlignment="1">
      <alignment horizontal="left" vertical="center" wrapText="1"/>
    </xf>
    <xf numFmtId="0" fontId="14" fillId="0" borderId="1" xfId="0" applyFont="1" applyBorder="1" applyAlignment="1">
      <alignment horizontal="center" vertical="center" wrapText="1"/>
    </xf>
    <xf numFmtId="0" fontId="11" fillId="0" borderId="3" xfId="0" applyFont="1" applyBorder="1" applyAlignment="1">
      <alignment horizontal="left" vertical="center" wrapText="1"/>
    </xf>
    <xf numFmtId="0" fontId="15" fillId="0" borderId="0" xfId="0" applyFont="1" applyAlignment="1">
      <alignment vertical="center" wrapText="1"/>
    </xf>
    <xf numFmtId="0" fontId="12" fillId="0" borderId="3" xfId="0"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vertical="center" wrapText="1"/>
    </xf>
    <xf numFmtId="0" fontId="8" fillId="3" borderId="1" xfId="0" applyFont="1" applyFill="1" applyBorder="1" applyAlignment="1">
      <alignment vertical="center" wrapText="1"/>
    </xf>
    <xf numFmtId="0" fontId="8" fillId="4" borderId="1" xfId="0" applyFont="1" applyFill="1" applyBorder="1" applyAlignment="1">
      <alignment vertical="center" wrapText="1"/>
    </xf>
    <xf numFmtId="0" fontId="8" fillId="5" borderId="1" xfId="0" applyFont="1" applyFill="1" applyBorder="1" applyAlignment="1">
      <alignment vertical="center" wrapText="1"/>
    </xf>
    <xf numFmtId="0" fontId="5"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3" xfId="0" applyFont="1" applyBorder="1" applyAlignment="1">
      <alignment horizontal="left" vertical="center" wrapText="1"/>
    </xf>
    <xf numFmtId="2" fontId="3" fillId="3" borderId="1" xfId="0" applyNumberFormat="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1" fillId="4" borderId="1" xfId="0" applyFont="1" applyFill="1" applyBorder="1" applyAlignment="1">
      <alignment horizontal="left" vertical="center" wrapText="1"/>
    </xf>
    <xf numFmtId="2" fontId="3" fillId="4" borderId="1" xfId="0" applyNumberFormat="1" applyFont="1" applyFill="1" applyBorder="1" applyAlignment="1">
      <alignment horizontal="center" vertical="center" wrapText="1"/>
    </xf>
    <xf numFmtId="2" fontId="3" fillId="5" borderId="3"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0" xfId="0" quotePrefix="1" applyFont="1" applyFill="1" applyAlignment="1">
      <alignment horizontal="center" vertical="center" wrapText="1"/>
    </xf>
    <xf numFmtId="0" fontId="12" fillId="0" borderId="6" xfId="0" applyFont="1" applyBorder="1" applyAlignment="1">
      <alignment horizontal="center" vertical="top" wrapText="1"/>
    </xf>
    <xf numFmtId="0" fontId="12" fillId="0" borderId="16" xfId="0" applyFont="1" applyBorder="1" applyAlignment="1">
      <alignment horizontal="center" vertical="top" wrapText="1"/>
    </xf>
    <xf numFmtId="0" fontId="12" fillId="0" borderId="3"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1" fillId="0" borderId="1" xfId="0" applyFont="1" applyBorder="1" applyAlignment="1">
      <alignment horizontal="left" vertical="center"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17" xfId="0" applyFont="1" applyBorder="1" applyAlignment="1">
      <alignment horizontal="center" vertical="center"/>
    </xf>
    <xf numFmtId="0" fontId="12" fillId="0" borderId="16" xfId="0" applyFont="1" applyBorder="1" applyAlignment="1">
      <alignment horizontal="center" vertical="center"/>
    </xf>
    <xf numFmtId="0" fontId="11" fillId="0" borderId="15"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3" xfId="0" applyFont="1" applyBorder="1" applyAlignment="1">
      <alignment horizontal="left" vertical="center" wrapText="1"/>
    </xf>
    <xf numFmtId="0" fontId="12" fillId="0" borderId="7" xfId="0" applyFont="1" applyBorder="1" applyAlignment="1">
      <alignment horizontal="left" vertical="center" wrapText="1"/>
    </xf>
    <xf numFmtId="0" fontId="12" fillId="0" borderId="4" xfId="0" applyFont="1" applyBorder="1" applyAlignment="1">
      <alignment horizontal="left"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1" xfId="0" applyFont="1" applyBorder="1" applyAlignment="1">
      <alignment horizontal="center" vertical="center" wrapText="1"/>
    </xf>
    <xf numFmtId="0" fontId="1" fillId="3"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2" fontId="3" fillId="3" borderId="3" xfId="0" applyNumberFormat="1" applyFont="1" applyFill="1" applyBorder="1" applyAlignment="1">
      <alignment horizontal="center" vertical="center" wrapText="1"/>
    </xf>
    <xf numFmtId="2" fontId="3" fillId="3" borderId="4" xfId="0" applyNumberFormat="1" applyFont="1" applyFill="1" applyBorder="1" applyAlignment="1">
      <alignment horizontal="center" vertical="center" wrapText="1"/>
    </xf>
    <xf numFmtId="2" fontId="3" fillId="5" borderId="3" xfId="0" applyNumberFormat="1" applyFont="1" applyFill="1" applyBorder="1" applyAlignment="1">
      <alignment horizontal="center" vertical="center" wrapText="1"/>
    </xf>
    <xf numFmtId="2" fontId="3" fillId="5" borderId="4" xfId="0" applyNumberFormat="1" applyFont="1" applyFill="1" applyBorder="1" applyAlignment="1">
      <alignment horizontal="center" vertical="center" wrapText="1"/>
    </xf>
    <xf numFmtId="0" fontId="8" fillId="5"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1" fillId="5" borderId="1" xfId="0" applyFont="1" applyFill="1" applyBorder="1" applyAlignment="1">
      <alignment horizontal="left" vertical="center" wrapText="1"/>
    </xf>
    <xf numFmtId="0" fontId="16" fillId="0" borderId="0" xfId="0" applyFont="1" applyAlignment="1">
      <alignment horizontal="left" vertical="center"/>
    </xf>
  </cellXfs>
  <cellStyles count="1">
    <cellStyle name="Normal" xfId="0" builtinId="0"/>
  </cellStyles>
  <dxfs count="2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tabSelected="1" zoomScale="90" zoomScaleNormal="90" workbookViewId="0"/>
  </sheetViews>
  <sheetFormatPr defaultColWidth="8.85546875" defaultRowHeight="15.75" x14ac:dyDescent="0.25"/>
  <cols>
    <col min="1" max="1" width="9.42578125" style="45" customWidth="1"/>
    <col min="2" max="2" width="18.140625" style="46" customWidth="1"/>
    <col min="3" max="3" width="40.5703125" style="47" customWidth="1"/>
    <col min="4" max="4" width="42.42578125" style="27" customWidth="1"/>
    <col min="5" max="5" width="13.7109375" style="47" customWidth="1"/>
    <col min="6" max="6" width="47.140625" style="47" customWidth="1"/>
    <col min="7" max="11" width="29.5703125" style="27" customWidth="1"/>
    <col min="12" max="16384" width="8.85546875" style="27"/>
  </cols>
  <sheetData>
    <row r="1" spans="1:11" x14ac:dyDescent="0.25">
      <c r="A1" s="122" t="s">
        <v>176</v>
      </c>
    </row>
    <row r="3" spans="1:11" ht="29.1" customHeight="1" x14ac:dyDescent="0.25">
      <c r="A3" s="80" t="s">
        <v>15</v>
      </c>
      <c r="B3" s="80" t="s">
        <v>2</v>
      </c>
      <c r="C3" s="81" t="s">
        <v>0</v>
      </c>
      <c r="D3" s="80" t="s">
        <v>17</v>
      </c>
      <c r="E3" s="82" t="s">
        <v>175</v>
      </c>
      <c r="F3" s="82"/>
      <c r="G3" s="78" t="s">
        <v>104</v>
      </c>
      <c r="H3" s="79"/>
      <c r="I3" s="79"/>
      <c r="J3" s="79"/>
      <c r="K3" s="79"/>
    </row>
    <row r="4" spans="1:11" x14ac:dyDescent="0.25">
      <c r="A4" s="80"/>
      <c r="B4" s="80"/>
      <c r="C4" s="81"/>
      <c r="D4" s="80"/>
      <c r="E4" s="28" t="s">
        <v>18</v>
      </c>
      <c r="F4" s="28" t="s">
        <v>1</v>
      </c>
      <c r="G4" s="29">
        <v>4</v>
      </c>
      <c r="H4" s="29">
        <v>3</v>
      </c>
      <c r="I4" s="29">
        <v>2</v>
      </c>
      <c r="J4" s="29">
        <v>1</v>
      </c>
      <c r="K4" s="29">
        <v>0</v>
      </c>
    </row>
    <row r="5" spans="1:11" ht="129" customHeight="1" x14ac:dyDescent="0.25">
      <c r="A5" s="37">
        <v>1</v>
      </c>
      <c r="B5" s="73" t="s">
        <v>7</v>
      </c>
      <c r="C5" s="38" t="s">
        <v>4</v>
      </c>
      <c r="D5" s="30"/>
      <c r="E5" s="28" t="s">
        <v>16</v>
      </c>
      <c r="F5" s="39" t="s">
        <v>73</v>
      </c>
      <c r="G5" s="31" t="s">
        <v>83</v>
      </c>
      <c r="H5" s="31" t="s">
        <v>24</v>
      </c>
      <c r="I5" s="31" t="s">
        <v>25</v>
      </c>
      <c r="J5" s="31" t="s">
        <v>66</v>
      </c>
      <c r="K5" s="31" t="s">
        <v>72</v>
      </c>
    </row>
    <row r="6" spans="1:11" ht="150.75" customHeight="1" x14ac:dyDescent="0.25">
      <c r="A6" s="52">
        <f>A5+1</f>
        <v>2</v>
      </c>
      <c r="B6" s="73"/>
      <c r="C6" s="38" t="s">
        <v>3</v>
      </c>
      <c r="D6" s="30"/>
      <c r="E6" s="28" t="s">
        <v>16</v>
      </c>
      <c r="F6" s="39" t="s">
        <v>97</v>
      </c>
      <c r="G6" s="32" t="s">
        <v>74</v>
      </c>
      <c r="H6" s="32" t="s">
        <v>84</v>
      </c>
      <c r="I6" s="32" t="s">
        <v>26</v>
      </c>
      <c r="J6" s="32" t="s">
        <v>75</v>
      </c>
      <c r="K6" s="32" t="s">
        <v>76</v>
      </c>
    </row>
    <row r="7" spans="1:11" ht="159.75" customHeight="1" x14ac:dyDescent="0.25">
      <c r="A7" s="52">
        <f t="shared" ref="A7:A26" si="0">A6+1</f>
        <v>3</v>
      </c>
      <c r="B7" s="73"/>
      <c r="C7" s="38" t="s">
        <v>5</v>
      </c>
      <c r="D7" s="30"/>
      <c r="E7" s="28" t="s">
        <v>16</v>
      </c>
      <c r="F7" s="39" t="s">
        <v>120</v>
      </c>
      <c r="G7" s="32" t="s">
        <v>119</v>
      </c>
      <c r="H7" s="32" t="s">
        <v>85</v>
      </c>
      <c r="I7" s="32" t="s">
        <v>86</v>
      </c>
      <c r="J7" s="32" t="s">
        <v>63</v>
      </c>
      <c r="K7" s="32" t="s">
        <v>87</v>
      </c>
    </row>
    <row r="8" spans="1:11" ht="82.5" customHeight="1" x14ac:dyDescent="0.25">
      <c r="A8" s="52">
        <f t="shared" si="0"/>
        <v>4</v>
      </c>
      <c r="B8" s="73"/>
      <c r="C8" s="38" t="s">
        <v>101</v>
      </c>
      <c r="D8" s="30"/>
      <c r="E8" s="28" t="s">
        <v>16</v>
      </c>
      <c r="F8" s="74" t="s">
        <v>150</v>
      </c>
      <c r="G8" s="33" t="s">
        <v>161</v>
      </c>
      <c r="H8" s="33" t="s">
        <v>158</v>
      </c>
      <c r="I8" s="33" t="s">
        <v>162</v>
      </c>
      <c r="J8" s="34" t="s">
        <v>159</v>
      </c>
      <c r="K8" s="34"/>
    </row>
    <row r="9" spans="1:11" ht="115.5" customHeight="1" x14ac:dyDescent="0.25">
      <c r="A9" s="52">
        <f t="shared" si="0"/>
        <v>5</v>
      </c>
      <c r="B9" s="73"/>
      <c r="C9" s="38"/>
      <c r="D9" s="30"/>
      <c r="E9" s="28"/>
      <c r="F9" s="75"/>
      <c r="G9" s="33" t="s">
        <v>146</v>
      </c>
      <c r="H9" s="33" t="s">
        <v>147</v>
      </c>
      <c r="I9" s="33" t="s">
        <v>145</v>
      </c>
      <c r="J9" s="33" t="s">
        <v>148</v>
      </c>
      <c r="K9" s="33" t="s">
        <v>149</v>
      </c>
    </row>
    <row r="10" spans="1:11" ht="83.25" customHeight="1" x14ac:dyDescent="0.25">
      <c r="A10" s="52">
        <f t="shared" si="0"/>
        <v>6</v>
      </c>
      <c r="B10" s="73"/>
      <c r="C10" s="38" t="s">
        <v>102</v>
      </c>
      <c r="D10" s="40" t="s">
        <v>110</v>
      </c>
      <c r="E10" s="28" t="s">
        <v>16</v>
      </c>
      <c r="F10" s="33" t="s">
        <v>67</v>
      </c>
      <c r="G10" s="32" t="s">
        <v>27</v>
      </c>
      <c r="H10" s="32" t="s">
        <v>34</v>
      </c>
      <c r="I10" s="32" t="s">
        <v>35</v>
      </c>
      <c r="J10" s="32" t="s">
        <v>36</v>
      </c>
      <c r="K10" s="32" t="s">
        <v>77</v>
      </c>
    </row>
    <row r="11" spans="1:11" ht="32.25" customHeight="1" x14ac:dyDescent="0.25">
      <c r="A11" s="83">
        <f t="shared" si="0"/>
        <v>7</v>
      </c>
      <c r="B11" s="73"/>
      <c r="C11" s="92"/>
      <c r="D11" s="86" t="s">
        <v>111</v>
      </c>
      <c r="E11" s="89" t="s">
        <v>16</v>
      </c>
      <c r="F11" s="71" t="s">
        <v>112</v>
      </c>
      <c r="G11" s="26" t="s">
        <v>160</v>
      </c>
      <c r="H11" s="68" t="s">
        <v>117</v>
      </c>
      <c r="I11" s="69"/>
      <c r="J11" s="69"/>
      <c r="K11" s="70"/>
    </row>
    <row r="12" spans="1:11" ht="36" customHeight="1" x14ac:dyDescent="0.25">
      <c r="A12" s="85"/>
      <c r="B12" s="73"/>
      <c r="C12" s="93"/>
      <c r="D12" s="88"/>
      <c r="E12" s="91"/>
      <c r="F12" s="72"/>
      <c r="G12" s="68" t="s">
        <v>113</v>
      </c>
      <c r="H12" s="76"/>
      <c r="I12" s="76"/>
      <c r="J12" s="76"/>
      <c r="K12" s="77"/>
    </row>
    <row r="13" spans="1:11" ht="99" customHeight="1" x14ac:dyDescent="0.25">
      <c r="A13" s="52">
        <f>A11+1</f>
        <v>8</v>
      </c>
      <c r="B13" s="73"/>
      <c r="C13" s="38" t="s">
        <v>95</v>
      </c>
      <c r="D13" s="30"/>
      <c r="E13" s="28" t="s">
        <v>16</v>
      </c>
      <c r="F13" s="39" t="s">
        <v>152</v>
      </c>
      <c r="G13" s="33" t="s">
        <v>153</v>
      </c>
      <c r="H13" s="33" t="s">
        <v>154</v>
      </c>
      <c r="I13" s="33" t="s">
        <v>155</v>
      </c>
      <c r="J13" s="31" t="s">
        <v>156</v>
      </c>
      <c r="K13" s="31" t="s">
        <v>157</v>
      </c>
    </row>
    <row r="14" spans="1:11" ht="308.25" customHeight="1" x14ac:dyDescent="0.25">
      <c r="A14" s="52">
        <f t="shared" si="0"/>
        <v>9</v>
      </c>
      <c r="B14" s="73"/>
      <c r="C14" s="38" t="s">
        <v>96</v>
      </c>
      <c r="D14" s="30"/>
      <c r="E14" s="28" t="s">
        <v>16</v>
      </c>
      <c r="F14" s="33" t="s">
        <v>106</v>
      </c>
      <c r="G14" s="33" t="s">
        <v>64</v>
      </c>
      <c r="H14" s="33" t="s">
        <v>114</v>
      </c>
      <c r="I14" s="31" t="s">
        <v>115</v>
      </c>
      <c r="J14" s="31" t="s">
        <v>116</v>
      </c>
      <c r="K14" s="31" t="s">
        <v>37</v>
      </c>
    </row>
    <row r="15" spans="1:11" s="43" customFormat="1" ht="226.5" customHeight="1" x14ac:dyDescent="0.25">
      <c r="A15" s="52">
        <f t="shared" si="0"/>
        <v>10</v>
      </c>
      <c r="B15" s="42"/>
      <c r="C15" s="34" t="s">
        <v>124</v>
      </c>
      <c r="D15" s="30"/>
      <c r="E15" s="41" t="s">
        <v>16</v>
      </c>
      <c r="F15" s="33" t="s">
        <v>125</v>
      </c>
      <c r="G15" s="33" t="s">
        <v>126</v>
      </c>
      <c r="H15" s="33" t="s">
        <v>127</v>
      </c>
      <c r="I15" s="33" t="s">
        <v>128</v>
      </c>
      <c r="J15" s="31" t="s">
        <v>129</v>
      </c>
      <c r="K15" s="31" t="s">
        <v>130</v>
      </c>
    </row>
    <row r="16" spans="1:11" ht="280.5" customHeight="1" x14ac:dyDescent="0.25">
      <c r="A16" s="52">
        <f t="shared" si="0"/>
        <v>11</v>
      </c>
      <c r="B16" s="53" t="s">
        <v>8</v>
      </c>
      <c r="C16" s="38" t="s">
        <v>6</v>
      </c>
      <c r="D16" s="30"/>
      <c r="E16" s="28" t="s">
        <v>16</v>
      </c>
      <c r="F16" s="38" t="s">
        <v>98</v>
      </c>
      <c r="G16" s="33" t="s">
        <v>174</v>
      </c>
      <c r="H16" s="33" t="s">
        <v>93</v>
      </c>
      <c r="I16" s="33" t="s">
        <v>94</v>
      </c>
      <c r="J16" s="64" t="s">
        <v>38</v>
      </c>
      <c r="K16" s="65"/>
    </row>
    <row r="17" spans="1:11" ht="177" customHeight="1" x14ac:dyDescent="0.25">
      <c r="A17" s="52">
        <f t="shared" si="0"/>
        <v>12</v>
      </c>
      <c r="B17" s="73" t="s">
        <v>9</v>
      </c>
      <c r="C17" s="94" t="s">
        <v>10</v>
      </c>
      <c r="D17" s="34" t="s">
        <v>12</v>
      </c>
      <c r="E17" s="28" t="s">
        <v>16</v>
      </c>
      <c r="F17" s="33" t="s">
        <v>65</v>
      </c>
      <c r="G17" s="31" t="s">
        <v>71</v>
      </c>
      <c r="H17" s="31" t="s">
        <v>70</v>
      </c>
      <c r="I17" s="31" t="s">
        <v>69</v>
      </c>
      <c r="J17" s="31" t="s">
        <v>68</v>
      </c>
      <c r="K17" s="31" t="s">
        <v>88</v>
      </c>
    </row>
    <row r="18" spans="1:11" ht="99" customHeight="1" x14ac:dyDescent="0.25">
      <c r="A18" s="52">
        <f t="shared" si="0"/>
        <v>13</v>
      </c>
      <c r="B18" s="73"/>
      <c r="C18" s="94"/>
      <c r="D18" s="34" t="s">
        <v>11</v>
      </c>
      <c r="E18" s="28" t="s">
        <v>16</v>
      </c>
      <c r="F18" s="33" t="s">
        <v>105</v>
      </c>
      <c r="G18" s="35" t="s">
        <v>28</v>
      </c>
      <c r="H18" s="35" t="s">
        <v>29</v>
      </c>
      <c r="I18" s="35" t="s">
        <v>30</v>
      </c>
      <c r="J18" s="35" t="s">
        <v>31</v>
      </c>
      <c r="K18" s="35" t="s">
        <v>89</v>
      </c>
    </row>
    <row r="19" spans="1:11" ht="165" customHeight="1" x14ac:dyDescent="0.25">
      <c r="A19" s="52">
        <f t="shared" si="0"/>
        <v>14</v>
      </c>
      <c r="B19" s="73"/>
      <c r="C19" s="44" t="s">
        <v>23</v>
      </c>
      <c r="D19" s="34" t="s">
        <v>122</v>
      </c>
      <c r="E19" s="28" t="s">
        <v>16</v>
      </c>
      <c r="F19" s="33" t="s">
        <v>118</v>
      </c>
      <c r="G19" s="33" t="s">
        <v>78</v>
      </c>
      <c r="H19" s="33" t="s">
        <v>79</v>
      </c>
      <c r="I19" s="33" t="s">
        <v>80</v>
      </c>
      <c r="J19" s="33" t="s">
        <v>81</v>
      </c>
      <c r="K19" s="33" t="s">
        <v>82</v>
      </c>
    </row>
    <row r="20" spans="1:11" ht="36" customHeight="1" x14ac:dyDescent="0.25">
      <c r="A20" s="83">
        <f t="shared" si="0"/>
        <v>15</v>
      </c>
      <c r="B20" s="73"/>
      <c r="C20" s="66" t="s">
        <v>103</v>
      </c>
      <c r="D20" s="86" t="s">
        <v>13</v>
      </c>
      <c r="E20" s="89" t="s">
        <v>16</v>
      </c>
      <c r="F20" s="33" t="s">
        <v>99</v>
      </c>
      <c r="G20" s="68" t="s">
        <v>39</v>
      </c>
      <c r="H20" s="69"/>
      <c r="I20" s="69"/>
      <c r="J20" s="69"/>
      <c r="K20" s="70"/>
    </row>
    <row r="21" spans="1:11" ht="53.25" customHeight="1" x14ac:dyDescent="0.25">
      <c r="A21" s="84"/>
      <c r="B21" s="73"/>
      <c r="C21" s="67"/>
      <c r="D21" s="87"/>
      <c r="E21" s="90"/>
      <c r="F21" s="33" t="s">
        <v>40</v>
      </c>
      <c r="G21" s="33" t="s">
        <v>41</v>
      </c>
      <c r="H21" s="33" t="s">
        <v>42</v>
      </c>
      <c r="I21" s="33" t="s">
        <v>43</v>
      </c>
      <c r="J21" s="33" t="s">
        <v>44</v>
      </c>
      <c r="K21" s="33" t="s">
        <v>33</v>
      </c>
    </row>
    <row r="22" spans="1:11" ht="53.25" customHeight="1" x14ac:dyDescent="0.25">
      <c r="A22" s="84"/>
      <c r="B22" s="73"/>
      <c r="C22" s="67"/>
      <c r="D22" s="87"/>
      <c r="E22" s="90"/>
      <c r="F22" s="33" t="s">
        <v>45</v>
      </c>
      <c r="G22" s="33" t="s">
        <v>46</v>
      </c>
      <c r="H22" s="33" t="s">
        <v>47</v>
      </c>
      <c r="I22" s="33" t="s">
        <v>48</v>
      </c>
      <c r="J22" s="33" t="s">
        <v>49</v>
      </c>
      <c r="K22" s="33" t="s">
        <v>33</v>
      </c>
    </row>
    <row r="23" spans="1:11" ht="53.25" customHeight="1" x14ac:dyDescent="0.25">
      <c r="A23" s="84"/>
      <c r="B23" s="73"/>
      <c r="C23" s="67"/>
      <c r="D23" s="87"/>
      <c r="E23" s="90"/>
      <c r="F23" s="33" t="s">
        <v>50</v>
      </c>
      <c r="G23" s="33" t="s">
        <v>51</v>
      </c>
      <c r="H23" s="33" t="s">
        <v>52</v>
      </c>
      <c r="I23" s="33" t="s">
        <v>53</v>
      </c>
      <c r="J23" s="33" t="s">
        <v>54</v>
      </c>
      <c r="K23" s="33" t="s">
        <v>33</v>
      </c>
    </row>
    <row r="24" spans="1:11" ht="53.25" customHeight="1" x14ac:dyDescent="0.25">
      <c r="A24" s="85"/>
      <c r="B24" s="73"/>
      <c r="C24" s="67"/>
      <c r="D24" s="88"/>
      <c r="E24" s="91"/>
      <c r="F24" s="33" t="s">
        <v>55</v>
      </c>
      <c r="G24" s="33" t="s">
        <v>56</v>
      </c>
      <c r="H24" s="33" t="s">
        <v>57</v>
      </c>
      <c r="I24" s="33" t="s">
        <v>58</v>
      </c>
      <c r="J24" s="33" t="s">
        <v>59</v>
      </c>
      <c r="K24" s="33" t="s">
        <v>33</v>
      </c>
    </row>
    <row r="25" spans="1:11" ht="161.25" customHeight="1" x14ac:dyDescent="0.25">
      <c r="A25" s="52">
        <f>A20+1</f>
        <v>16</v>
      </c>
      <c r="B25" s="73"/>
      <c r="C25" s="67"/>
      <c r="D25" s="34" t="s">
        <v>121</v>
      </c>
      <c r="E25" s="28" t="s">
        <v>16</v>
      </c>
      <c r="F25" s="39" t="s">
        <v>100</v>
      </c>
      <c r="G25" s="36" t="s">
        <v>108</v>
      </c>
      <c r="H25" s="36" t="s">
        <v>109</v>
      </c>
      <c r="I25" s="36" t="s">
        <v>107</v>
      </c>
      <c r="J25" s="36" t="s">
        <v>32</v>
      </c>
      <c r="K25" s="32" t="s">
        <v>33</v>
      </c>
    </row>
    <row r="26" spans="1:11" ht="130.5" customHeight="1" x14ac:dyDescent="0.25">
      <c r="A26" s="52">
        <f t="shared" si="0"/>
        <v>17</v>
      </c>
      <c r="B26" s="73"/>
      <c r="C26" s="38" t="s">
        <v>14</v>
      </c>
      <c r="D26" s="34"/>
      <c r="E26" s="28" t="s">
        <v>16</v>
      </c>
      <c r="F26" s="33" t="s">
        <v>60</v>
      </c>
      <c r="G26" s="33" t="s">
        <v>90</v>
      </c>
      <c r="H26" s="33" t="s">
        <v>91</v>
      </c>
      <c r="I26" s="33" t="s">
        <v>92</v>
      </c>
      <c r="J26" s="33" t="s">
        <v>62</v>
      </c>
      <c r="K26" s="33" t="s">
        <v>61</v>
      </c>
    </row>
  </sheetData>
  <mergeCells count="23">
    <mergeCell ref="A20:A24"/>
    <mergeCell ref="D20:D24"/>
    <mergeCell ref="E20:E24"/>
    <mergeCell ref="A11:A12"/>
    <mergeCell ref="C11:C12"/>
    <mergeCell ref="D11:D12"/>
    <mergeCell ref="E11:E12"/>
    <mergeCell ref="B17:B26"/>
    <mergeCell ref="C17:C18"/>
    <mergeCell ref="G3:K3"/>
    <mergeCell ref="A3:A4"/>
    <mergeCell ref="B3:B4"/>
    <mergeCell ref="C3:C4"/>
    <mergeCell ref="D3:D4"/>
    <mergeCell ref="E3:F3"/>
    <mergeCell ref="J16:K16"/>
    <mergeCell ref="C20:C25"/>
    <mergeCell ref="G20:K20"/>
    <mergeCell ref="F11:F12"/>
    <mergeCell ref="B5:B14"/>
    <mergeCell ref="F8:F9"/>
    <mergeCell ref="H11:K11"/>
    <mergeCell ref="G12:K12"/>
  </mergeCells>
  <conditionalFormatting sqref="D14">
    <cfRule type="cellIs" dxfId="23" priority="8" operator="equal">
      <formula>"Tidak dinilai"</formula>
    </cfRule>
  </conditionalFormatting>
  <conditionalFormatting sqref="D5">
    <cfRule type="cellIs" dxfId="22" priority="11" operator="equal">
      <formula>"Tidak dinilai"</formula>
    </cfRule>
  </conditionalFormatting>
  <conditionalFormatting sqref="B5 B3:D3">
    <cfRule type="cellIs" dxfId="21" priority="12" operator="equal">
      <formula>"Tidak dinilai"</formula>
    </cfRule>
  </conditionalFormatting>
  <conditionalFormatting sqref="D6">
    <cfRule type="cellIs" dxfId="20" priority="10" operator="equal">
      <formula>"Tidak dinilai"</formula>
    </cfRule>
  </conditionalFormatting>
  <conditionalFormatting sqref="D7:D9">
    <cfRule type="cellIs" dxfId="19" priority="9" operator="equal">
      <formula>"Tidak dinilai"</formula>
    </cfRule>
  </conditionalFormatting>
  <conditionalFormatting sqref="D10:D11 E5:E11 D13 E13:E14 E25:E26 E16:E20">
    <cfRule type="cellIs" dxfId="18" priority="7" operator="equal">
      <formula>"Tidak dinilai"</formula>
    </cfRule>
  </conditionalFormatting>
  <conditionalFormatting sqref="D16">
    <cfRule type="cellIs" dxfId="17" priority="6" operator="equal">
      <formula>"Tidak dinilai"</formula>
    </cfRule>
  </conditionalFormatting>
  <conditionalFormatting sqref="G4:K4">
    <cfRule type="cellIs" dxfId="16" priority="3" operator="equal">
      <formula>"Tidak dinilai"</formula>
    </cfRule>
  </conditionalFormatting>
  <conditionalFormatting sqref="A3">
    <cfRule type="cellIs" dxfId="15" priority="5" operator="equal">
      <formula>"Tidak dinilai"</formula>
    </cfRule>
  </conditionalFormatting>
  <conditionalFormatting sqref="E4:F4">
    <cfRule type="cellIs" dxfId="14" priority="4" operator="equal">
      <formula>"Tidak dinilai"</formula>
    </cfRule>
  </conditionalFormatting>
  <conditionalFormatting sqref="E15">
    <cfRule type="cellIs" dxfId="13" priority="2" operator="equal">
      <formula>"Tidak dinilai"</formula>
    </cfRule>
  </conditionalFormatting>
  <conditionalFormatting sqref="D15">
    <cfRule type="cellIs" dxfId="12" priority="1" operator="equal">
      <formula>"Tidak dinilai"</formula>
    </cfRule>
  </conditionalFormatting>
  <dataValidations count="1">
    <dataValidation type="list" allowBlank="1" showInputMessage="1" showErrorMessage="1" sqref="E5:E11 E25:E26 E13:E20" xr:uid="{00000000-0002-0000-0000-000000000000}">
      <formula1>"Diminta, Tidak Diminta"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M24"/>
  <sheetViews>
    <sheetView topLeftCell="A4" workbookViewId="0">
      <selection activeCell="N12" sqref="N12"/>
    </sheetView>
  </sheetViews>
  <sheetFormatPr defaultColWidth="8.85546875" defaultRowHeight="18" x14ac:dyDescent="0.25"/>
  <cols>
    <col min="1" max="1" width="9.42578125" style="3" customWidth="1"/>
    <col min="2" max="2" width="20.5703125" style="4" customWidth="1"/>
    <col min="3" max="3" width="71.7109375" style="5" customWidth="1"/>
    <col min="4" max="4" width="37.28515625" style="2" customWidth="1"/>
    <col min="5" max="6" width="6.28515625" style="1" customWidth="1"/>
    <col min="7" max="8" width="6.28515625" style="23" customWidth="1"/>
    <col min="9" max="10" width="6.28515625" style="1" customWidth="1"/>
    <col min="11" max="11" width="9" style="1" customWidth="1"/>
    <col min="12" max="12" width="8.85546875" style="1"/>
    <col min="13" max="13" width="10.140625" style="1" bestFit="1" customWidth="1"/>
    <col min="14" max="16384" width="8.85546875" style="1"/>
  </cols>
  <sheetData>
    <row r="1" spans="1:13" ht="16.5" x14ac:dyDescent="0.25">
      <c r="A1" s="95" t="s">
        <v>15</v>
      </c>
      <c r="B1" s="97" t="s">
        <v>2</v>
      </c>
      <c r="C1" s="99" t="s">
        <v>0</v>
      </c>
      <c r="D1" s="101" t="s">
        <v>17</v>
      </c>
      <c r="E1" s="103" t="s">
        <v>19</v>
      </c>
      <c r="F1" s="104"/>
      <c r="G1" s="103" t="s">
        <v>20</v>
      </c>
      <c r="H1" s="104"/>
      <c r="I1" s="103" t="s">
        <v>21</v>
      </c>
      <c r="J1" s="104"/>
      <c r="K1" s="104" t="s">
        <v>22</v>
      </c>
    </row>
    <row r="2" spans="1:13" s="2" customFormat="1" ht="15.75" x14ac:dyDescent="0.25">
      <c r="A2" s="96"/>
      <c r="B2" s="98"/>
      <c r="C2" s="100"/>
      <c r="D2" s="102"/>
      <c r="E2" s="105"/>
      <c r="F2" s="106"/>
      <c r="G2" s="105"/>
      <c r="H2" s="106"/>
      <c r="I2" s="105"/>
      <c r="J2" s="106"/>
      <c r="K2" s="106"/>
    </row>
    <row r="3" spans="1:13" ht="16.5" x14ac:dyDescent="0.25">
      <c r="A3" s="6">
        <v>1</v>
      </c>
      <c r="B3" s="107" t="s">
        <v>140</v>
      </c>
      <c r="C3" s="48" t="s">
        <v>133</v>
      </c>
      <c r="D3" s="7"/>
      <c r="E3" s="108">
        <v>7</v>
      </c>
      <c r="F3" s="109">
        <f>E3/$E$20</f>
        <v>0.3888888888888889</v>
      </c>
      <c r="G3" s="62">
        <v>4</v>
      </c>
      <c r="H3" s="54">
        <f>G3/(SUM($G$3:$G$12))</f>
        <v>0.1</v>
      </c>
      <c r="I3" s="8"/>
      <c r="J3" s="9"/>
      <c r="K3" s="10">
        <f>$F$3*H3*100</f>
        <v>3.8888888888888888</v>
      </c>
      <c r="L3" s="2"/>
      <c r="M3" s="2"/>
    </row>
    <row r="4" spans="1:13" ht="16.5" x14ac:dyDescent="0.25">
      <c r="A4" s="6">
        <f>A3+1</f>
        <v>2</v>
      </c>
      <c r="B4" s="107"/>
      <c r="C4" s="48" t="s">
        <v>134</v>
      </c>
      <c r="D4" s="7"/>
      <c r="E4" s="108"/>
      <c r="F4" s="109"/>
      <c r="G4" s="62">
        <v>3</v>
      </c>
      <c r="H4" s="54">
        <f>G4/(SUM($G$3:$G$12))</f>
        <v>7.4999999999999997E-2</v>
      </c>
      <c r="I4" s="8"/>
      <c r="J4" s="9"/>
      <c r="K4" s="10">
        <f t="shared" ref="K4:K12" si="0">$F$3*H4*100</f>
        <v>2.9166666666666665</v>
      </c>
      <c r="L4" s="2"/>
      <c r="M4" s="2"/>
    </row>
    <row r="5" spans="1:13" ht="16.5" x14ac:dyDescent="0.25">
      <c r="A5" s="6">
        <f t="shared" ref="A5:A12" si="1">A4+1</f>
        <v>3</v>
      </c>
      <c r="B5" s="107"/>
      <c r="C5" s="48" t="s">
        <v>135</v>
      </c>
      <c r="D5" s="7"/>
      <c r="E5" s="108"/>
      <c r="F5" s="109"/>
      <c r="G5" s="62">
        <v>8</v>
      </c>
      <c r="H5" s="54">
        <f>G5/(SUM($G$3:$G$12))</f>
        <v>0.2</v>
      </c>
      <c r="I5" s="8"/>
      <c r="J5" s="9"/>
      <c r="K5" s="10">
        <f t="shared" si="0"/>
        <v>7.7777777777777777</v>
      </c>
      <c r="L5" s="2"/>
      <c r="M5" s="2"/>
    </row>
    <row r="6" spans="1:13" ht="21" customHeight="1" x14ac:dyDescent="0.25">
      <c r="A6" s="6">
        <f t="shared" si="1"/>
        <v>4</v>
      </c>
      <c r="B6" s="107"/>
      <c r="C6" s="110" t="s">
        <v>169</v>
      </c>
      <c r="D6" s="25" t="s">
        <v>151</v>
      </c>
      <c r="E6" s="108"/>
      <c r="F6" s="109"/>
      <c r="G6" s="112">
        <v>7</v>
      </c>
      <c r="H6" s="114">
        <f>G6/(SUM($G$3:$G$12))</f>
        <v>0.17499999999999999</v>
      </c>
      <c r="I6" s="51">
        <v>5</v>
      </c>
      <c r="J6" s="54">
        <f>I6/SUM($I$6:$I$7)</f>
        <v>0.5</v>
      </c>
      <c r="K6" s="10">
        <f>$F$3*$H$8*J6*100</f>
        <v>3.4027777777777777</v>
      </c>
      <c r="L6" s="2"/>
      <c r="M6" s="2"/>
    </row>
    <row r="7" spans="1:13" ht="20.25" customHeight="1" x14ac:dyDescent="0.25">
      <c r="A7" s="6">
        <f t="shared" si="1"/>
        <v>5</v>
      </c>
      <c r="B7" s="107"/>
      <c r="C7" s="111"/>
      <c r="D7" s="25" t="s">
        <v>173</v>
      </c>
      <c r="E7" s="108"/>
      <c r="F7" s="109"/>
      <c r="G7" s="113"/>
      <c r="H7" s="115"/>
      <c r="I7" s="51">
        <v>5</v>
      </c>
      <c r="J7" s="54">
        <f>I7/SUM($I$6:$I$7)</f>
        <v>0.5</v>
      </c>
      <c r="K7" s="10">
        <f>$F$3*$H$8*J7*100</f>
        <v>3.4027777777777777</v>
      </c>
      <c r="L7" s="2"/>
      <c r="M7" s="2"/>
    </row>
    <row r="8" spans="1:13" ht="16.5" x14ac:dyDescent="0.25">
      <c r="A8" s="6">
        <f t="shared" si="1"/>
        <v>6</v>
      </c>
      <c r="B8" s="107"/>
      <c r="C8" s="110" t="s">
        <v>132</v>
      </c>
      <c r="D8" s="25" t="s">
        <v>110</v>
      </c>
      <c r="E8" s="108"/>
      <c r="F8" s="109"/>
      <c r="G8" s="112">
        <v>7</v>
      </c>
      <c r="H8" s="114">
        <f>G8/(SUM($G$3:$G$12))</f>
        <v>0.17499999999999999</v>
      </c>
      <c r="I8" s="51">
        <v>7</v>
      </c>
      <c r="J8" s="54">
        <f>I8/SUM($I$8:$I$9)</f>
        <v>0.58333333333333337</v>
      </c>
      <c r="K8" s="10">
        <f>$F$3*$H$8*J8*100</f>
        <v>3.9699074074074074</v>
      </c>
      <c r="L8" s="2"/>
      <c r="M8" s="2"/>
    </row>
    <row r="9" spans="1:13" ht="36.6" customHeight="1" x14ac:dyDescent="0.25">
      <c r="A9" s="6">
        <f t="shared" si="1"/>
        <v>7</v>
      </c>
      <c r="B9" s="107"/>
      <c r="C9" s="111"/>
      <c r="D9" s="25" t="s">
        <v>131</v>
      </c>
      <c r="E9" s="108"/>
      <c r="F9" s="109"/>
      <c r="G9" s="113"/>
      <c r="H9" s="115"/>
      <c r="I9" s="51">
        <v>5</v>
      </c>
      <c r="J9" s="54">
        <f>I9/SUM($I$8:$I$9)</f>
        <v>0.41666666666666669</v>
      </c>
      <c r="K9" s="10">
        <f>$F$3*$H$8*J9*100</f>
        <v>2.8356481481481479</v>
      </c>
      <c r="L9" s="2"/>
      <c r="M9" s="2"/>
    </row>
    <row r="10" spans="1:13" ht="16.5" x14ac:dyDescent="0.25">
      <c r="A10" s="6">
        <f t="shared" si="1"/>
        <v>8</v>
      </c>
      <c r="B10" s="107"/>
      <c r="C10" s="48" t="s">
        <v>170</v>
      </c>
      <c r="D10" s="7"/>
      <c r="E10" s="108"/>
      <c r="F10" s="109"/>
      <c r="G10" s="62">
        <v>5</v>
      </c>
      <c r="H10" s="54">
        <f>G10/(SUM($G$3:$G$12))</f>
        <v>0.125</v>
      </c>
      <c r="I10" s="8"/>
      <c r="J10" s="9"/>
      <c r="K10" s="10">
        <f t="shared" si="0"/>
        <v>4.8611111111111116</v>
      </c>
      <c r="L10" s="2"/>
      <c r="M10" s="2"/>
    </row>
    <row r="11" spans="1:13" ht="16.5" x14ac:dyDescent="0.25">
      <c r="A11" s="6">
        <f t="shared" si="1"/>
        <v>9</v>
      </c>
      <c r="B11" s="107"/>
      <c r="C11" s="48" t="s">
        <v>123</v>
      </c>
      <c r="D11" s="7"/>
      <c r="E11" s="108"/>
      <c r="F11" s="109"/>
      <c r="G11" s="62">
        <v>5</v>
      </c>
      <c r="H11" s="54">
        <f t="shared" ref="H11" si="2">G11/(SUM($G$3:$G$12))</f>
        <v>0.125</v>
      </c>
      <c r="I11" s="8"/>
      <c r="J11" s="9"/>
      <c r="K11" s="10">
        <f t="shared" si="0"/>
        <v>4.8611111111111116</v>
      </c>
      <c r="L11" s="2"/>
      <c r="M11" s="2"/>
    </row>
    <row r="12" spans="1:13" ht="31.5" x14ac:dyDescent="0.25">
      <c r="A12" s="6">
        <f t="shared" si="1"/>
        <v>10</v>
      </c>
      <c r="B12" s="107"/>
      <c r="C12" s="48" t="s">
        <v>171</v>
      </c>
      <c r="D12" s="7"/>
      <c r="E12" s="108"/>
      <c r="F12" s="109"/>
      <c r="G12" s="62">
        <v>1</v>
      </c>
      <c r="H12" s="54">
        <f>G12/(SUM($G$3:$G$12))</f>
        <v>2.5000000000000001E-2</v>
      </c>
      <c r="I12" s="8"/>
      <c r="J12" s="9"/>
      <c r="K12" s="10">
        <f t="shared" si="0"/>
        <v>0.97222222222222221</v>
      </c>
      <c r="L12" s="2"/>
      <c r="M12" s="2"/>
    </row>
    <row r="13" spans="1:13" ht="23.45" customHeight="1" x14ac:dyDescent="0.25">
      <c r="A13" s="11">
        <f>A12+1</f>
        <v>11</v>
      </c>
      <c r="B13" s="56" t="s">
        <v>141</v>
      </c>
      <c r="C13" s="49" t="s">
        <v>164</v>
      </c>
      <c r="D13" s="12"/>
      <c r="E13" s="59">
        <v>6</v>
      </c>
      <c r="F13" s="57">
        <f>E13/$E$20</f>
        <v>0.33333333333333331</v>
      </c>
      <c r="G13" s="62">
        <v>6</v>
      </c>
      <c r="H13" s="57">
        <f>G13/SUM($G$13:$G$13)</f>
        <v>1</v>
      </c>
      <c r="I13" s="13"/>
      <c r="J13" s="14"/>
      <c r="K13" s="15">
        <f>$F$13*H13*100</f>
        <v>33.333333333333329</v>
      </c>
      <c r="L13" s="2"/>
      <c r="M13" s="2"/>
    </row>
    <row r="14" spans="1:13" ht="31.5" x14ac:dyDescent="0.25">
      <c r="A14" s="16">
        <f>A13+1</f>
        <v>12</v>
      </c>
      <c r="B14" s="121" t="s">
        <v>142</v>
      </c>
      <c r="C14" s="118" t="s">
        <v>143</v>
      </c>
      <c r="D14" s="17" t="s">
        <v>138</v>
      </c>
      <c r="E14" s="108">
        <v>5</v>
      </c>
      <c r="F14" s="120">
        <f>E14/$E$20</f>
        <v>0.27777777777777779</v>
      </c>
      <c r="G14" s="112">
        <v>4</v>
      </c>
      <c r="H14" s="116">
        <f>G14/SUM($G$14:$G$19)</f>
        <v>0.2</v>
      </c>
      <c r="I14" s="51">
        <v>5</v>
      </c>
      <c r="J14" s="55">
        <f>I14/SUM($I$14:$I$15)</f>
        <v>0.41666666666666669</v>
      </c>
      <c r="K14" s="18">
        <f>$F$14*$H$14*J14*100</f>
        <v>2.3148148148148149</v>
      </c>
      <c r="L14" s="2"/>
      <c r="M14" s="2"/>
    </row>
    <row r="15" spans="1:13" ht="31.5" x14ac:dyDescent="0.25">
      <c r="A15" s="16">
        <f t="shared" ref="A15:A19" si="3">A14+1</f>
        <v>13</v>
      </c>
      <c r="B15" s="121"/>
      <c r="C15" s="118"/>
      <c r="D15" s="17" t="s">
        <v>139</v>
      </c>
      <c r="E15" s="108"/>
      <c r="F15" s="120"/>
      <c r="G15" s="113"/>
      <c r="H15" s="117"/>
      <c r="I15" s="51">
        <v>7</v>
      </c>
      <c r="J15" s="55">
        <f>I15/SUM($I$14:$I$15)</f>
        <v>0.58333333333333337</v>
      </c>
      <c r="K15" s="18">
        <f>$F$14*$H$14*J15*100</f>
        <v>3.2407407407407414</v>
      </c>
      <c r="L15" s="2"/>
      <c r="M15" s="2"/>
    </row>
    <row r="16" spans="1:13" ht="16.5" x14ac:dyDescent="0.25">
      <c r="A16" s="16">
        <f t="shared" si="3"/>
        <v>14</v>
      </c>
      <c r="B16" s="121"/>
      <c r="C16" s="61" t="s">
        <v>137</v>
      </c>
      <c r="D16" s="17"/>
      <c r="E16" s="108"/>
      <c r="F16" s="120"/>
      <c r="G16" s="60">
        <v>7</v>
      </c>
      <c r="H16" s="58">
        <f>G16/SUM($G$14:$G$19)</f>
        <v>0.35</v>
      </c>
      <c r="I16" s="55"/>
      <c r="J16" s="55"/>
      <c r="K16" s="18">
        <f>F14*H16*100</f>
        <v>9.7222222222222232</v>
      </c>
      <c r="L16" s="2"/>
      <c r="M16" s="2"/>
    </row>
    <row r="17" spans="1:13" ht="31.5" x14ac:dyDescent="0.25">
      <c r="A17" s="16">
        <f t="shared" si="3"/>
        <v>15</v>
      </c>
      <c r="B17" s="121"/>
      <c r="C17" s="118" t="s">
        <v>144</v>
      </c>
      <c r="D17" s="17" t="s">
        <v>165</v>
      </c>
      <c r="E17" s="108"/>
      <c r="F17" s="120"/>
      <c r="G17" s="119">
        <v>7</v>
      </c>
      <c r="H17" s="120">
        <f>G17/SUM($G$14:$G$19)</f>
        <v>0.35</v>
      </c>
      <c r="I17" s="51">
        <v>4</v>
      </c>
      <c r="J17" s="55">
        <f>I17/SUM($I$17:$I$18)</f>
        <v>0.36363636363636365</v>
      </c>
      <c r="K17" s="18">
        <f>$F$14*$H$17*J17*100</f>
        <v>3.535353535353535</v>
      </c>
      <c r="L17" s="2"/>
      <c r="M17" s="2"/>
    </row>
    <row r="18" spans="1:13" ht="31.5" x14ac:dyDescent="0.25">
      <c r="A18" s="16">
        <f t="shared" si="3"/>
        <v>16</v>
      </c>
      <c r="B18" s="121"/>
      <c r="C18" s="118"/>
      <c r="D18" s="17" t="s">
        <v>166</v>
      </c>
      <c r="E18" s="108"/>
      <c r="F18" s="120"/>
      <c r="G18" s="119"/>
      <c r="H18" s="120"/>
      <c r="I18" s="51">
        <v>7</v>
      </c>
      <c r="J18" s="55">
        <f>I18/SUM($I$17:$I$18)</f>
        <v>0.63636363636363635</v>
      </c>
      <c r="K18" s="18">
        <f>$F$14*$H$17*J18*100</f>
        <v>6.1868686868686869</v>
      </c>
      <c r="L18" s="2"/>
      <c r="M18" s="2"/>
    </row>
    <row r="19" spans="1:13" ht="16.5" x14ac:dyDescent="0.25">
      <c r="A19" s="16">
        <f t="shared" si="3"/>
        <v>17</v>
      </c>
      <c r="B19" s="121"/>
      <c r="C19" s="50" t="s">
        <v>136</v>
      </c>
      <c r="D19" s="17"/>
      <c r="E19" s="108"/>
      <c r="F19" s="120"/>
      <c r="G19" s="62">
        <v>2</v>
      </c>
      <c r="H19" s="55">
        <f>G19/SUM($G$14:$G$19)</f>
        <v>0.1</v>
      </c>
      <c r="I19" s="19"/>
      <c r="J19" s="20"/>
      <c r="K19" s="18">
        <f>+F14*H19*100</f>
        <v>2.7777777777777781</v>
      </c>
      <c r="L19" s="2"/>
      <c r="M19" s="2"/>
    </row>
    <row r="20" spans="1:13" x14ac:dyDescent="0.25">
      <c r="E20" s="21">
        <f>SUM(E3:E19)</f>
        <v>18</v>
      </c>
      <c r="F20" s="22">
        <f>SUM(F3:F19)</f>
        <v>1</v>
      </c>
      <c r="K20" s="24">
        <f>SUM(K3:K19)</f>
        <v>100.00000000000001</v>
      </c>
      <c r="L20" s="2"/>
      <c r="M20" s="2"/>
    </row>
    <row r="21" spans="1:13" x14ac:dyDescent="0.25">
      <c r="G21" s="23">
        <v>1</v>
      </c>
      <c r="H21" s="24">
        <f>SUM(H3:H12)</f>
        <v>1</v>
      </c>
      <c r="I21" s="63" t="s">
        <v>172</v>
      </c>
      <c r="J21" s="24">
        <f>SUM(J6:J7)</f>
        <v>1</v>
      </c>
    </row>
    <row r="22" spans="1:13" x14ac:dyDescent="0.25">
      <c r="G22" s="23">
        <v>2</v>
      </c>
      <c r="H22" s="24">
        <f>SUM(H13:H13)</f>
        <v>1</v>
      </c>
      <c r="I22" s="21" t="s">
        <v>163</v>
      </c>
      <c r="J22" s="24">
        <f>SUM(J6:J7)</f>
        <v>1</v>
      </c>
    </row>
    <row r="23" spans="1:13" x14ac:dyDescent="0.25">
      <c r="G23" s="23">
        <v>3</v>
      </c>
      <c r="H23" s="24">
        <f>SUM(H14:H19)</f>
        <v>1</v>
      </c>
      <c r="I23" s="21" t="s">
        <v>167</v>
      </c>
      <c r="J23" s="24">
        <f>SUM(J14:J15)</f>
        <v>1</v>
      </c>
    </row>
    <row r="24" spans="1:13" x14ac:dyDescent="0.25">
      <c r="I24" s="21" t="s">
        <v>168</v>
      </c>
      <c r="J24" s="24">
        <f>SUM(J17:J18)</f>
        <v>1</v>
      </c>
    </row>
  </sheetData>
  <mergeCells count="26">
    <mergeCell ref="H14:H15"/>
    <mergeCell ref="C17:C18"/>
    <mergeCell ref="G17:G18"/>
    <mergeCell ref="H17:H18"/>
    <mergeCell ref="B14:B19"/>
    <mergeCell ref="C14:C15"/>
    <mergeCell ref="E14:E19"/>
    <mergeCell ref="F14:F19"/>
    <mergeCell ref="G14:G15"/>
    <mergeCell ref="I1:J2"/>
    <mergeCell ref="K1:K2"/>
    <mergeCell ref="B3:B12"/>
    <mergeCell ref="E3:E12"/>
    <mergeCell ref="F3:F12"/>
    <mergeCell ref="C8:C9"/>
    <mergeCell ref="G8:G9"/>
    <mergeCell ref="H8:H9"/>
    <mergeCell ref="C6:C7"/>
    <mergeCell ref="G6:G7"/>
    <mergeCell ref="G1:H2"/>
    <mergeCell ref="H6:H7"/>
    <mergeCell ref="A1:A2"/>
    <mergeCell ref="B1:B2"/>
    <mergeCell ref="C1:C2"/>
    <mergeCell ref="D1:D2"/>
    <mergeCell ref="E1:F2"/>
  </mergeCells>
  <conditionalFormatting sqref="D3">
    <cfRule type="cellIs" dxfId="11" priority="11" operator="equal">
      <formula>"Tidak dinilai"</formula>
    </cfRule>
  </conditionalFormatting>
  <conditionalFormatting sqref="B3 B1:D1">
    <cfRule type="cellIs" dxfId="10" priority="12" operator="equal">
      <formula>"Tidak dinilai"</formula>
    </cfRule>
  </conditionalFormatting>
  <conditionalFormatting sqref="D13">
    <cfRule type="cellIs" dxfId="9" priority="6" operator="equal">
      <formula>"Tidak dinilai"</formula>
    </cfRule>
  </conditionalFormatting>
  <conditionalFormatting sqref="D5">
    <cfRule type="cellIs" dxfId="8" priority="9" operator="equal">
      <formula>"Tidak dinilai"</formula>
    </cfRule>
  </conditionalFormatting>
  <conditionalFormatting sqref="D4">
    <cfRule type="cellIs" dxfId="7" priority="10" operator="equal">
      <formula>"Tidak dinilai"</formula>
    </cfRule>
  </conditionalFormatting>
  <conditionalFormatting sqref="D8:D11">
    <cfRule type="cellIs" dxfId="6" priority="8" operator="equal">
      <formula>"Tidak dinilai"</formula>
    </cfRule>
  </conditionalFormatting>
  <conditionalFormatting sqref="D12">
    <cfRule type="cellIs" dxfId="5" priority="7" operator="equal">
      <formula>"Tidak dinilai"</formula>
    </cfRule>
  </conditionalFormatting>
  <conditionalFormatting sqref="A1">
    <cfRule type="cellIs" dxfId="4" priority="5" operator="equal">
      <formula>"Tidak dinilai"</formula>
    </cfRule>
  </conditionalFormatting>
  <conditionalFormatting sqref="E1">
    <cfRule type="cellIs" dxfId="3" priority="4" operator="equal">
      <formula>"Tidak dinilai"</formula>
    </cfRule>
  </conditionalFormatting>
  <conditionalFormatting sqref="G1">
    <cfRule type="cellIs" dxfId="2" priority="3" operator="equal">
      <formula>"Tidak dinilai"</formula>
    </cfRule>
  </conditionalFormatting>
  <conditionalFormatting sqref="I1">
    <cfRule type="cellIs" dxfId="1" priority="2" operator="equal">
      <formula>"Tidak dinilai"</formula>
    </cfRule>
  </conditionalFormatting>
  <conditionalFormatting sqref="D6:D7">
    <cfRule type="cellIs" dxfId="0" priority="1" operator="equal">
      <formula>"Tidak dinilai"</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Matriks Penilaian</vt:lpstr>
      <vt:lpstr>Pembobotan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Gieks Sugiyono</dc:creator>
  <cp:lastModifiedBy>BAN-PT</cp:lastModifiedBy>
  <dcterms:created xsi:type="dcterms:W3CDTF">2020-05-13T13:58:08Z</dcterms:created>
  <dcterms:modified xsi:type="dcterms:W3CDTF">2020-07-27T16:12:03Z</dcterms:modified>
</cp:coreProperties>
</file>