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BAN-PT\AppData\Local\Temp\Rar$DI08.010\"/>
    </mc:Choice>
  </mc:AlternateContent>
  <xr:revisionPtr revIDLastSave="0" documentId="13_ncr:1_{E1D5A3F6-5E14-411F-AA36-99A30662A4CA}" xr6:coauthVersionLast="45" xr6:coauthVersionMax="45" xr10:uidLastSave="{00000000-0000-0000-0000-000000000000}"/>
  <bookViews>
    <workbookView xWindow="-120" yWindow="-120" windowWidth="20730" windowHeight="11160" xr2:uid="{00000000-000D-0000-FFFF-FFFF00000000}"/>
  </bookViews>
  <sheets>
    <sheet name="Matriks Penilaian" sheetId="9" r:id="rId1"/>
    <sheet name="Pembobotan" sheetId="20"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20" l="1"/>
  <c r="F3" i="20" s="1"/>
  <c r="H19" i="20"/>
  <c r="J18" i="20"/>
  <c r="J17" i="20"/>
  <c r="J24" i="20" s="1"/>
  <c r="H17" i="20"/>
  <c r="H16" i="20"/>
  <c r="J15" i="20"/>
  <c r="J14" i="20"/>
  <c r="J23" i="20" s="1"/>
  <c r="H14" i="20"/>
  <c r="H23" i="20" s="1"/>
  <c r="F14" i="20"/>
  <c r="K19" i="20" s="1"/>
  <c r="H13" i="20"/>
  <c r="H22" i="20" s="1"/>
  <c r="F13" i="20"/>
  <c r="K13" i="20" s="1"/>
  <c r="H12" i="20"/>
  <c r="H11" i="20"/>
  <c r="H10" i="20"/>
  <c r="J9" i="20"/>
  <c r="J8" i="20"/>
  <c r="H8" i="20"/>
  <c r="J7" i="20"/>
  <c r="J6" i="20"/>
  <c r="H6" i="20"/>
  <c r="H5" i="20"/>
  <c r="H4" i="20"/>
  <c r="A4" i="20"/>
  <c r="A5" i="20" s="1"/>
  <c r="A6" i="20" s="1"/>
  <c r="A7" i="20" s="1"/>
  <c r="A8" i="20" s="1"/>
  <c r="A9" i="20" s="1"/>
  <c r="A10" i="20" s="1"/>
  <c r="A11" i="20" s="1"/>
  <c r="A12" i="20" s="1"/>
  <c r="A13" i="20" s="1"/>
  <c r="A14" i="20" s="1"/>
  <c r="A15" i="20" s="1"/>
  <c r="A16" i="20" s="1"/>
  <c r="A17" i="20" s="1"/>
  <c r="A18" i="20" s="1"/>
  <c r="A19" i="20" s="1"/>
  <c r="H3" i="20"/>
  <c r="H21" i="20" s="1"/>
  <c r="A6" i="9"/>
  <c r="A7" i="9" s="1"/>
  <c r="A8" i="9" s="1"/>
  <c r="A9" i="9" s="1"/>
  <c r="A10" i="9" s="1"/>
  <c r="A11" i="9" s="1"/>
  <c r="A13" i="9" s="1"/>
  <c r="J22" i="20" l="1"/>
  <c r="J21" i="20"/>
  <c r="F20" i="20"/>
  <c r="K11" i="20"/>
  <c r="K9" i="20"/>
  <c r="K6" i="20"/>
  <c r="K5" i="20"/>
  <c r="K3" i="20"/>
  <c r="K12" i="20"/>
  <c r="K10" i="20"/>
  <c r="K8" i="20"/>
  <c r="K7" i="20"/>
  <c r="K4" i="20"/>
  <c r="K15" i="20"/>
  <c r="K18" i="20"/>
  <c r="K14" i="20"/>
  <c r="K16" i="20"/>
  <c r="K17" i="20"/>
  <c r="A14" i="9"/>
  <c r="A15" i="9" s="1"/>
  <c r="A16" i="9" s="1"/>
  <c r="A17" i="9" l="1"/>
  <c r="A18" i="9" s="1"/>
  <c r="A19" i="9" s="1"/>
  <c r="A20" i="9" s="1"/>
  <c r="K20" i="20"/>
  <c r="A25" i="9" l="1"/>
  <c r="A26" i="9" s="1"/>
</calcChain>
</file>

<file path=xl/sharedStrings.xml><?xml version="1.0" encoding="utf-8"?>
<sst xmlns="http://schemas.openxmlformats.org/spreadsheetml/2006/main" count="202" uniqueCount="178">
  <si>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</si>
  <si>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</si>
  <si>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</si>
  <si>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</si>
  <si>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</si>
  <si>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</si>
  <si>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</si>
  <si>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</si>
  <si>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</si>
  <si>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</si>
  <si>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</si>
  <si>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</si>
  <si>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</si>
  <si>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</si>
  <si>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</si>
  <si>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</si>
  <si>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</si>
  <si>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Sub-Elemen</t>
  </si>
  <si>
    <t>Penilaian</t>
  </si>
  <si>
    <t>Bobot Kriteria</t>
  </si>
  <si>
    <t>Bobot Elemen</t>
  </si>
  <si>
    <t>Bobot Sub-Elemen</t>
  </si>
  <si>
    <t>Bobot Butir</t>
  </si>
  <si>
    <t>3.2  Sistem Penjaminan Mutu</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</si>
  <si>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</si>
  <si>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</si>
  <si>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</si>
  <si>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Susunan mata kuliah memenuhi empat aspek</t>
  </si>
  <si>
    <t>Jika memenuhi 5 (lima) aspek</t>
  </si>
  <si>
    <t>Jika memenuhi 4 (empat) aspek</t>
  </si>
  <si>
    <t>Jika memenuhi 3 (tiga) aspek</t>
  </si>
  <si>
    <t>Jika memenuhi 1 - 2 aspek</t>
  </si>
  <si>
    <t>Kurang memadai, ruang akademik khusus yang disiapkan tidak relevan dengan kebutuhan</t>
  </si>
  <si>
    <t>Tidak ada datanya</t>
  </si>
  <si>
    <t>Susunan mata kuliah memenuhi aspek 1, 2 dan satu aspek lainnya</t>
  </si>
  <si>
    <t>Susunan mata kuliah memenuhi aspek 1 dan aspek 2</t>
  </si>
  <si>
    <t>Susunan mata kuliah memenuhi aspek 1 atau 2</t>
  </si>
  <si>
    <t>Tidak ada RPS</t>
  </si>
  <si>
    <t>Tidak ada skor dibawah 2</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</si>
  <si>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</si>
  <si>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</si>
  <si>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</si>
  <si>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</si>
  <si>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</si>
  <si>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</si>
  <si>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</si>
  <si>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</si>
  <si>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</si>
  <si>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</si>
  <si>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</si>
  <si>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</si>
  <si>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</si>
  <si>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</si>
  <si>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</si>
  <si>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</si>
  <si>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</si>
  <si>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</si>
  <si>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</si>
  <si>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</si>
  <si>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</si>
  <si>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</si>
  <si>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</si>
  <si>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</si>
  <si>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Rumusan capaian pembelajaran tidak sesuai dengan SN Dikti atau level 6 (enam)KKNI</t>
  </si>
  <si>
    <t xml:space="preserve">Sepuluh mata kuliah dilengkapi dengan RPS yang memenuhi 9 (sembilan) komponen, menunjukkan secara jelas penciri program studi dan menggunakan referensi yang relevan dan mutakhir  </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</si>
  <si>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</si>
  <si>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Keunikan atau keunggulan program studi disusun berdasarkan perbandingan kurang dari tiga program studi pada tingkat nasional  dan/atau mencakup kurang dari tiga aspek</t>
  </si>
  <si>
    <t>Kesesuaian susunan mata kuliah yang mencakup aspek : (1) keberadaan 4 mata kuliah wajib, (2) kesesuaian susunan mata kuliah untuk mencapai capaian pembelajaran, (3) urutan mata kuliah, dan (4) beban sks per semester wajar</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</si>
  <si>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</si>
  <si>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</si>
  <si>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</si>
  <si>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</si>
  <si>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</si>
  <si>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</si>
  <si>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</si>
  <si>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</si>
  <si>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</si>
  <si>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Tidak ada daftar/susunan mata kuliah</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</si>
  <si>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</si>
  <si>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</si>
  <si>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</si>
  <si>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</si>
  <si>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</si>
  <si>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</si>
  <si>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</si>
  <si>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t>Rumusan capaian pembelajaran: (a) sesuai dengan profil lulusan, (b) deskripsi kompetensinya sesuai SN-Dikti yang mencakup 4 (empat) domain capaian pembelajaran dan sesuai level 6 (enam) KKNI, dan (3) relevan dg keunggulan atau keunikan prodi</t>
  </si>
  <si>
    <t>Rumusan capaian pembelajaran: (a) sesuai dengan profil lulusan, (b) deskripsi kompetensinya sesuai level 6 (enam) KKNI, namun tidak menjabarkan capaian pembelajaran sesuai SN-Dikti, dan (c) tidak atau kurang relevan dengan keunikan atau keunggulan prodi</t>
  </si>
  <si>
    <t xml:space="preserve">Tidak mencantumkan/mendeskripsikan capaian Pembelajaran atau rumusan capaian pembelajaran tidak sesuai dengan SN Dikti atau level 6 (enam)KKNI    </t>
  </si>
  <si>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</si>
  <si>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</si>
  <si>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</si>
  <si>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</si>
  <si>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</si>
  <si>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1.6  Substansi Praktikum/Praktik/Praktik Studio</t>
  </si>
  <si>
    <t>1.7  Rencana Pembelajaran Semester (RPS)</t>
  </si>
  <si>
    <t>Profesi atau jenis pekerjaan atau bentuk kerja lainnya. Profil lulusan dilengkapi dengan uraian ringkas kompetensi seluruh profil yang sesuai dengan program pendidikan Diploma Tiga, dan keterkaitan profil tersebut dengan keunggulan atau keunikan program studi.</t>
  </si>
  <si>
    <t>Status,  jumlah dan kualifikasi akademik calon  dosen tetap</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</si>
  <si>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</si>
  <si>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</si>
  <si>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1.4  Rancangan Pembelajaran Pendidikan Tinggi Vokasi Bekerjasama dengan Mitra </t>
  </si>
  <si>
    <t xml:space="preserve">1.5  Struktur Kurikulum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</si>
  <si>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</si>
  <si>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</si>
  <si>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</si>
  <si>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</si>
  <si>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</si>
  <si>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</si>
  <si>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</si>
  <si>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1.5.1 Susunan mata kuliah</t>
  </si>
  <si>
    <t>1.5.2 Pembelajaran yang dilaksanakan dalam bentuk praktikum/praktik/praktik bengkel/praktik studio/praktek lapang atau magang</t>
  </si>
  <si>
    <t>Proporsi jumlah jam pembelajaran praktikum/praktik/praktik bengkel/praktik studio/praktik lapang atau magang terhadap total jam pembelajaran selama masa pendidikan</t>
  </si>
  <si>
    <t>JP = Jam pembelajaran praktikum, praktik studio, praktik bengkel, atau praktik lapangan (termasuk KKN), JB = Jam pembelajaran total selama masa pendidikan.
PJP = (JP / JB) x 100%</t>
  </si>
  <si>
    <t xml:space="preserve">Sepuluh mata kuliah dilengkapi dengan RPS yang memenuhi 9 (sembilan) (sembilan) komponen, menunjukkan secara jelas penciri program studi dan menggunakan referensi yang relevan  </t>
  </si>
  <si>
    <t>Sepuluh mata kuliah dilengkapi dengan RPS yang memenuhi 9 (sembilan) (sembilan) komponen</t>
  </si>
  <si>
    <t>Jumlah RPS mata kuliah yang  memenuhi 9 (sembilan) (sembilan) komponen jumlahnya kurang dari 10</t>
  </si>
  <si>
    <t>Jika PJP &lt; 30% maka skore = (40 x PJP)/3</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</si>
  <si>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</si>
  <si>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Rumusan capaian pembelajaran: (a) sesuai dengan profil lulusan, (b) deskripsi kompetensinya sesuai SN-Dikti yang mencakup 4 (empat) domain capaian pembelajaran dan sesuai level 6 (enam) KKNI, (3) relevan dengan keunikan atau keunggulan prodi, dan (4) mencantumkan paling sedikit SN Dikti sebagai rujukan</t>
  </si>
  <si>
    <t>Rumusan capaian pembelajaran program studi mengacu pada profil lulusan, merujuk pada deskripsi capaian pembelajaran SN-Dikti dan level 6 (enam) KKNI dan relevansinya dengan keunggulan atau keunikan program studi.</t>
  </si>
  <si>
    <t xml:space="preserve">3.3.2  Ruang akademik khusus dan peralatan </t>
  </si>
  <si>
    <t>3.2.1  Sistem Penjaminan Mutu Internal</t>
  </si>
  <si>
    <t>1.7 Rencana Pembelajaran Semester (RPS)</t>
  </si>
  <si>
    <t>1.6  Rancangan Fasilitasi Merdeka Belajar Kampus Merdeka bagi Mahasiswa</t>
  </si>
  <si>
    <t>Rancangan kebijakan dan implementasi untuk memfasilitasi pemenuhan masa dan beban belajar "Merdeka Belajar - kampus Merdeka" bagi mahasiswa yang melakukan pembelajaran di luar program studi yang diusulkan yang mencakup aspek:
1) Penyediaan dosen pembimbing akademik, oleh perguruan tinggi pengusul terhadap mahasiswa yang akan mengambil mata kuliah pada program studi yang berbeda pada perguruan tinggi sendiri atau perguruan tinggi lain
2) Rancangan kurikulum menyediakan pilihan bagi mahasiswa untuk mengambil mata kuliah diluar program studi sesuai dengan ketentuan perundang undangan</t>
  </si>
  <si>
    <t>Penjelasan mencakup 2 (dua) aspek dilengkapi dengan recana implementasi untuk setiap aspek</t>
  </si>
  <si>
    <t>Penjelasan rancangan kebijakan mencakup 2 (dua) aspek yang dilengkapi dengan rancangan implementasi untuk 1 aspek</t>
  </si>
  <si>
    <t>Penjelasan rancangan kebijakan mencakup 2 (dua) aspek</t>
  </si>
  <si>
    <t>Tidak ada penjelasan terkait dengan rancangan kebijakan dan implementasi fasilitasi pemenuhan masa dan beban belajar "Merdeka Belajar - Kampus Merdeka"</t>
  </si>
  <si>
    <t>Tidak ada skor dibawah 1</t>
  </si>
  <si>
    <t>1.5.2 Pembelajaran yang dilaksanakan dalam bentuk praktikum/praktik/ dll</t>
  </si>
  <si>
    <t>1.5 Struktur Kurikulum</t>
  </si>
  <si>
    <t>1.1 Keunikan atau Keunggulan Program Studi.</t>
  </si>
  <si>
    <t>1.2 Profil Lulusan Program Studi.</t>
  </si>
  <si>
    <t>1.3 Capaian Pembelajaran</t>
  </si>
  <si>
    <t>3.4 Tenaga Kependidikan</t>
  </si>
  <si>
    <t>3.2 Sistem Penjaminan Mutu Internal</t>
  </si>
  <si>
    <t>3.1.1 Struktur Organisasi dan Tata Kerja Unit Pengelola Program Studi</t>
  </si>
  <si>
    <t>3.1.2 Perwujudan Good Governance dan Lima Pilar Tata Pamong</t>
  </si>
  <si>
    <t>1. Kurikulum</t>
  </si>
  <si>
    <t>2. Dosen</t>
  </si>
  <si>
    <t>3. Unit Pengelola Program Studi</t>
  </si>
  <si>
    <t xml:space="preserve">3.1 Organisasi dan Tata Kerja Unit Pengelola Program Studi.  </t>
  </si>
  <si>
    <t xml:space="preserve">3.3 Sarana dan Prasarana.  </t>
  </si>
  <si>
    <t>Rancangan pembelajaran yang melibatkan mitra kerjasama dalam hal (1) pengembangan kurikulum, (2)  pemanfaatan tenaga ahli, dan (3) penyediaan tempat magang.</t>
  </si>
  <si>
    <t>Rancangan pembelajaran melibatkan mitra kerjasama dalam hal (1) pengembangan kurikulum, (2)  pemanfaatan tenaga ahli, dan (3) penyediaan tempat magang, praktikum, praktik, dan rekruitmen lulusan.</t>
  </si>
  <si>
    <t xml:space="preserve">Rancangan pembelajaran yang melibatkan mitra kerjasama dalam hal (1) pengembangan kurikulum, (2)  pemanfaatan tenaga ahli, dan (3) penyediaan tempat magang, praktikum, dan praktik.  </t>
  </si>
  <si>
    <t xml:space="preserve">Rancangan pembelajaran yang melibatkan mitra kerjasama dalam hal (1) pengembangan kurikulum, dan (2)  pemanfaatan tenaga ahli  </t>
  </si>
  <si>
    <t>Tidak melampirkan dokumen kerjasama</t>
  </si>
  <si>
    <t>1.4.1 Model rancangan pembelajaran</t>
  </si>
  <si>
    <t>Substansi praktikum/praktik/praktik lapangan dll yang merupakan bagian dari mata kuliah/blok/modul tertentu yang diselenggarakan program studi</t>
  </si>
  <si>
    <t>Substansi praktik sesuai dengan nama praktikum/praktik/praktik lapangan dll, durasi, 40% dari durasi praktik dilaksanakan di mitra kerjasama atau teaching industry-nya</t>
  </si>
  <si>
    <t>Substansi praktik sesuai dengan nama praktikum/praktik/praktik lapangan dll, durasi, 30% dari durasi praktik dilaksanakan di mitra kerjasama atau teaching industry-nya</t>
  </si>
  <si>
    <t>Substansi praktik sesuai dengan nama praktikum/praktik/praktik lapangan dll, durasi, 20% dari durasi praktik dilaksanakan di mitra kerjasama atau teaching industry-nya</t>
  </si>
  <si>
    <t>Substansi praktik sesuai dengan nama praktikum/praktik/praktik lapangan dll, durasi, 10% dari durasi praktik dilaksanakan di mitra kerjasama atau teaching industry-nya</t>
  </si>
  <si>
    <t>Tidak ada yang diselenggarakan di mitra kerjasama atau teaching industry-nya</t>
  </si>
  <si>
    <t>Tidak ada nilai 3</t>
  </si>
  <si>
    <t>Tidak ada nilai &lt;=1</t>
  </si>
  <si>
    <r>
      <t xml:space="preserve">Jika PJP </t>
    </r>
    <r>
      <rPr>
        <sz val="12"/>
        <rFont val="Calibri"/>
        <family val="2"/>
      </rPr>
      <t>≥</t>
    </r>
    <r>
      <rPr>
        <sz val="12"/>
        <rFont val="Arial Narrow"/>
        <family val="2"/>
      </rPr>
      <t xml:space="preserve"> 30%</t>
    </r>
  </si>
  <si>
    <r>
      <t xml:space="preserve">Rancangan pembelajaran memanfaatkan </t>
    </r>
    <r>
      <rPr>
        <i/>
        <sz val="12"/>
        <rFont val="Arial Narrow"/>
        <family val="2"/>
      </rPr>
      <t>teaching industry</t>
    </r>
    <r>
      <rPr>
        <sz val="12"/>
        <rFont val="Arial Narrow"/>
        <family val="2"/>
      </rPr>
      <t xml:space="preserve"> di kampus penyelenggara</t>
    </r>
  </si>
  <si>
    <r>
      <t xml:space="preserve">Rancangan pembelajaran menggunakan </t>
    </r>
    <r>
      <rPr>
        <i/>
        <sz val="12"/>
        <rFont val="Arial Narrow"/>
        <family val="2"/>
      </rPr>
      <t>dual system</t>
    </r>
    <r>
      <rPr>
        <sz val="12"/>
        <rFont val="Arial Narrow"/>
        <family val="2"/>
      </rPr>
      <t xml:space="preserve"> (sebagian di kampus penyelenggara dan sebagian di mitra kerjasama)</t>
    </r>
  </si>
  <si>
    <t>1.5</t>
  </si>
  <si>
    <t xml:space="preserve">2.1  Dosen pada Program Studi </t>
  </si>
  <si>
    <t xml:space="preserve">3.3.1 Ruang kuliah, ruang kerja dosen, kantor dan perpustakaan </t>
  </si>
  <si>
    <r>
      <t>3.3.2</t>
    </r>
    <r>
      <rPr>
        <sz val="7"/>
        <rFont val="Arial Narrow"/>
        <family val="2"/>
      </rPr>
      <t xml:space="preserve">  </t>
    </r>
    <r>
      <rPr>
        <sz val="12"/>
        <rFont val="Arial Narrow"/>
        <family val="2"/>
      </rPr>
      <t>Ruang akademik khusus dan peralatan</t>
    </r>
  </si>
  <si>
    <t xml:space="preserve">3.1 </t>
  </si>
  <si>
    <t>3.3.</t>
  </si>
  <si>
    <t>1.4 Rancangan Pembelajaran Pendidikan Tinggi Vokasi Bekerja sama dengan Mitra Kerja sama (Dunia Usaha/Dunia Industri, Lembaga atau Instansi)</t>
  </si>
  <si>
    <t>1.6 Substansi Praktikum/Praktik/Praktik Studio/Praktik Bengkel/PKL/ Magang</t>
  </si>
  <si>
    <t xml:space="preserve">1.8 Rancangan Fasilitasi dan Implementasi Kebijakan Merdeka Belajar – Kampus Merdeka </t>
  </si>
  <si>
    <t>1.4</t>
  </si>
  <si>
    <t>1.4.2 Keterlibatan mitra</t>
  </si>
  <si>
    <t>Jumlah calon dosen tetap sedikitnya sebanyak 5 (lima) orang: (a) berkualifikasi akademik lulusan magister atau magister terapan dan doktor atau doktor terapan yang relevan dengan program studi, atau setara dengan level 8 (delapan) dan 9 (sembilan) KKNI, (b) telah diangkat sebagai dosen tetap Pegawai Negeri Sipil atau Dosen tetap dengan perjanjian kerja (Pegawai Pemerintah dengan Perjanjian Kerja) pada perguruan tinggi pengusul</t>
  </si>
  <si>
    <t>Jumlah calon dosen tetap sedikitnya sebanyak 5 (lima) orang berkualifikasi akademik lulusan magister atau magister terapan yang relevan dengan program studi yang diusulkan, atau setara dengan level 8 (delapan) KKNI, dengan komposisi: (a) 3 (tiga) orang telah diangkat sebagai dosen tetap Pegawai Negeri Sipil atau Dosen tetap dengan perjanjian kerja (Pegawai Pemerintah dengan Perjanjian Kerja) pada perguruan tinggi pengusul, dan (b) 2 (dua) orang lainnya telah menandatangani surat perjanjian kesediaan pengusulan dosen tetap dengan pemimpin PTN</t>
  </si>
  <si>
    <t xml:space="preserve">Jumlah calon dosen tetap sebanyak 5 (lima) orang berkualifikasi akademik lulusan magister atau magister terapan yang relevan dengan program studi yang diusulkan, atau setara dengan level 8 (delapan) KKNI, dengan komposisi : (a) 3 (tiga) orang diantaranya telah menandatangani surat perjanjian kesediaan pengusulan dosen tetap dengan pemimpin PTN, dan (b) 2 (dua) orang lainnya merupakan dosen dari PT lain yang ditugaskan oleh Pemimpin PTN pengusul </t>
  </si>
  <si>
    <t xml:space="preserve">Rancangan pembelajaran pendidikan tinggi vokasi bekerjasama dengan mitra kerjasama (misal teaching industry) sesuai dengan ketentuan peraturan perundang-undangan yang dimuat dalam satu atau lebih dokumen kerjasama yang relevan dari satu atau lebih mitra kerjasama.
</t>
  </si>
  <si>
    <t>Keterlibatkan mitra kerjasama dalam hal (1) pengembangan kurikulum, (2)  pemanfaatan tenaga ahli, dan (3) penyediaan tempat magang, praktikum, praktik, dan rekruitmen lulusan.</t>
  </si>
  <si>
    <t>Indikator untuk Sarjana Terapan-Penambahan pada PTN</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</si>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</sst>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12"/>
      <color theme="1"/>
      <name val="Arial Narrow"/>
      <family val="2"/>
    </font>
    <font>
      <b/>
      <sz val="12"/>
      <color theme="1"/>
      <name val="Arial Narrow"/>
      <family val="2"/>
    </font>
    <font>
      <sz val="7"/>
      <name val="Arial Narrow"/>
      <family val="2"/>
    </font>
    <font>
      <b/>
      <sz val="12"/>
      <name val="Arial Narrow"/>
      <family val="2"/>
      <charset val="1"/>
    </font>
    <font>
      <sz val="12"/>
      <name val="Arial Narrow"/>
      <family val="2"/>
      <charset val="1"/>
    </font>
    <font>
      <sz val="12"/>
      <name val="Calibri"/>
      <family val="2"/>
    </font>
    <font>
      <b/>
      <sz val="11"/>
      <name val="Arial Narrow"/>
      <family val="2"/>
      <charset val="1"/>
    </font>
    <font>
      <sz val="11"/>
      <name val="Arial Narrow"/>
      <family val="2"/>
      <charset val="1"/>
    </font>
    <font>
      <sz val="11"/>
      <color rgb="FF000000"/>
      <name val="Calibri"/>
      <family val="2"/>
    </font>
  </fonts>
  <fills count="6">
    <fill>
      <patternFill patternType="none"/>
    </fill>
    <fill>
      <patternFill patternType="gray125"/>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122">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0" xfId="0" applyFont="1" applyAlignment="1">
      <alignmen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Border="1" applyAlignment="1" applyProtection="1">
      <alignment vertical="top" wrapText="1"/>
      <protection locked="0"/>
    </xf>
    <xf numFmtId="0" fontId="12" fillId="0" borderId="1" xfId="0" applyFont="1" applyBorder="1" applyAlignment="1">
      <alignment vertical="top" wrapText="1"/>
    </xf>
    <xf numFmtId="0" fontId="12" fillId="0" borderId="1" xfId="0" applyFont="1" applyBorder="1" applyAlignment="1">
      <alignment vertical="center" wrapText="1"/>
    </xf>
    <xf numFmtId="0" fontId="12" fillId="0" borderId="1" xfId="0" applyFont="1" applyBorder="1" applyAlignment="1">
      <alignment horizontal="center" vertical="top" wrapText="1"/>
    </xf>
    <xf numFmtId="0" fontId="12" fillId="0" borderId="1" xfId="0" applyFont="1" applyBorder="1" applyAlignment="1" applyProtection="1">
      <alignment horizontal="left" vertical="top" wrapText="1"/>
      <protection locked="0"/>
    </xf>
    <xf numFmtId="0" fontId="11"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1" fillId="0" borderId="3" xfId="0" applyFont="1" applyBorder="1" applyAlignment="1">
      <alignment horizontal="left" vertical="center" wrapText="1"/>
    </xf>
    <xf numFmtId="0" fontId="15" fillId="0" borderId="0" xfId="0" applyFont="1" applyAlignment="1">
      <alignment vertical="center" wrapText="1"/>
    </xf>
    <xf numFmtId="0" fontId="12" fillId="0" borderId="3" xfId="0"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left" vertical="center" wrapText="1"/>
    </xf>
    <xf numFmtId="2" fontId="3" fillId="3"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0" xfId="0" quotePrefix="1" applyFont="1" applyAlignment="1">
      <alignment horizontal="center" vertical="center" wrapText="1"/>
    </xf>
    <xf numFmtId="0" fontId="12" fillId="0" borderId="3" xfId="0" applyFont="1" applyFill="1" applyBorder="1" applyAlignment="1">
      <alignment vertical="top" wrapText="1"/>
    </xf>
    <xf numFmtId="0" fontId="12" fillId="0" borderId="1" xfId="0" applyFont="1" applyBorder="1" applyAlignment="1">
      <alignment horizontal="center" vertical="center" wrapText="1"/>
    </xf>
    <xf numFmtId="0" fontId="16" fillId="0" borderId="0" xfId="0" applyFont="1" applyAlignment="1">
      <alignment vertical="center"/>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center" vertical="top" wrapText="1"/>
    </xf>
    <xf numFmtId="0" fontId="12" fillId="0" borderId="16"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2" fontId="3" fillId="3" borderId="3" xfId="0" applyNumberFormat="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Normal" xfId="0" builtinId="0"/>
  </cellStyles>
  <dxfs count="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zoomScale="80" zoomScaleNormal="80" workbookViewId="0"/>
  </sheetViews>
  <sheetFormatPr defaultColWidth="8.85546875" defaultRowHeight="15.75" x14ac:dyDescent="0.25"/>
  <cols>
    <col min="1" max="1" width="9.42578125" style="45" customWidth="1"/>
    <col min="2" max="2" width="18.140625" style="46" customWidth="1"/>
    <col min="3" max="3" width="40.5703125" style="47" customWidth="1"/>
    <col min="4" max="4" width="42.42578125" style="27" customWidth="1"/>
    <col min="5" max="5" width="13.7109375" style="47" customWidth="1"/>
    <col min="6" max="6" width="47.140625" style="47" customWidth="1"/>
    <col min="7" max="11" width="29.5703125" style="27" customWidth="1"/>
    <col min="12" max="16384" width="8.85546875" style="27"/>
  </cols>
  <sheetData>
    <row r="1" spans="1:11" x14ac:dyDescent="0.25">
      <c r="A1" s="66" t="s">
        <v>177</v>
      </c>
    </row>
    <row r="3" spans="1:11" ht="29.1" customHeight="1" x14ac:dyDescent="0.25">
      <c r="A3" s="89" t="s">
        <v>15</v>
      </c>
      <c r="B3" s="89" t="s">
        <v>2</v>
      </c>
      <c r="C3" s="90" t="s">
        <v>0</v>
      </c>
      <c r="D3" s="89" t="s">
        <v>17</v>
      </c>
      <c r="E3" s="90" t="s">
        <v>176</v>
      </c>
      <c r="F3" s="90"/>
      <c r="G3" s="87" t="s">
        <v>102</v>
      </c>
      <c r="H3" s="88"/>
      <c r="I3" s="88"/>
      <c r="J3" s="88"/>
      <c r="K3" s="88"/>
    </row>
    <row r="4" spans="1:11" x14ac:dyDescent="0.25">
      <c r="A4" s="89"/>
      <c r="B4" s="89"/>
      <c r="C4" s="90"/>
      <c r="D4" s="89"/>
      <c r="E4" s="28" t="s">
        <v>18</v>
      </c>
      <c r="F4" s="28" t="s">
        <v>1</v>
      </c>
      <c r="G4" s="29">
        <v>4</v>
      </c>
      <c r="H4" s="29">
        <v>3</v>
      </c>
      <c r="I4" s="29">
        <v>2</v>
      </c>
      <c r="J4" s="29">
        <v>1</v>
      </c>
      <c r="K4" s="29">
        <v>0</v>
      </c>
    </row>
    <row r="5" spans="1:11" ht="129" customHeight="1" x14ac:dyDescent="0.25">
      <c r="A5" s="37">
        <v>1</v>
      </c>
      <c r="B5" s="76" t="s">
        <v>7</v>
      </c>
      <c r="C5" s="38" t="s">
        <v>4</v>
      </c>
      <c r="D5" s="30"/>
      <c r="E5" s="28" t="s">
        <v>16</v>
      </c>
      <c r="F5" s="39" t="s">
        <v>73</v>
      </c>
      <c r="G5" s="31" t="s">
        <v>83</v>
      </c>
      <c r="H5" s="31" t="s">
        <v>24</v>
      </c>
      <c r="I5" s="31" t="s">
        <v>25</v>
      </c>
      <c r="J5" s="31" t="s">
        <v>66</v>
      </c>
      <c r="K5" s="31" t="s">
        <v>72</v>
      </c>
    </row>
    <row r="6" spans="1:11" ht="163.5" customHeight="1" x14ac:dyDescent="0.25">
      <c r="A6" s="52">
        <f>A5+1</f>
        <v>2</v>
      </c>
      <c r="B6" s="76"/>
      <c r="C6" s="38" t="s">
        <v>3</v>
      </c>
      <c r="D6" s="30"/>
      <c r="E6" s="28" t="s">
        <v>16</v>
      </c>
      <c r="F6" s="39" t="s">
        <v>95</v>
      </c>
      <c r="G6" s="32" t="s">
        <v>74</v>
      </c>
      <c r="H6" s="32" t="s">
        <v>84</v>
      </c>
      <c r="I6" s="32" t="s">
        <v>26</v>
      </c>
      <c r="J6" s="32" t="s">
        <v>75</v>
      </c>
      <c r="K6" s="32" t="s">
        <v>76</v>
      </c>
    </row>
    <row r="7" spans="1:11" ht="170.25" customHeight="1" x14ac:dyDescent="0.25">
      <c r="A7" s="52">
        <f t="shared" ref="A7:A26" si="0">A6+1</f>
        <v>3</v>
      </c>
      <c r="B7" s="76"/>
      <c r="C7" s="38" t="s">
        <v>5</v>
      </c>
      <c r="D7" s="30"/>
      <c r="E7" s="28" t="s">
        <v>16</v>
      </c>
      <c r="F7" s="39" t="s">
        <v>118</v>
      </c>
      <c r="G7" s="32" t="s">
        <v>117</v>
      </c>
      <c r="H7" s="32" t="s">
        <v>85</v>
      </c>
      <c r="I7" s="32" t="s">
        <v>86</v>
      </c>
      <c r="J7" s="32" t="s">
        <v>63</v>
      </c>
      <c r="K7" s="32" t="s">
        <v>87</v>
      </c>
    </row>
    <row r="8" spans="1:11" ht="102" customHeight="1" x14ac:dyDescent="0.25">
      <c r="A8" s="52">
        <f t="shared" si="0"/>
        <v>4</v>
      </c>
      <c r="B8" s="76"/>
      <c r="C8" s="38" t="s">
        <v>99</v>
      </c>
      <c r="D8" s="30"/>
      <c r="E8" s="28" t="s">
        <v>16</v>
      </c>
      <c r="F8" s="64" t="s">
        <v>174</v>
      </c>
      <c r="G8" s="33" t="s">
        <v>158</v>
      </c>
      <c r="H8" s="65" t="s">
        <v>155</v>
      </c>
      <c r="I8" s="33" t="s">
        <v>159</v>
      </c>
      <c r="J8" s="34" t="s">
        <v>156</v>
      </c>
      <c r="K8" s="34"/>
    </row>
    <row r="9" spans="1:11" ht="115.5" customHeight="1" x14ac:dyDescent="0.25">
      <c r="A9" s="52">
        <f t="shared" si="0"/>
        <v>5</v>
      </c>
      <c r="B9" s="76"/>
      <c r="C9" s="38"/>
      <c r="D9" s="30"/>
      <c r="E9" s="28"/>
      <c r="F9" s="33" t="s">
        <v>175</v>
      </c>
      <c r="G9" s="33" t="s">
        <v>144</v>
      </c>
      <c r="H9" s="33" t="s">
        <v>145</v>
      </c>
      <c r="I9" s="33" t="s">
        <v>143</v>
      </c>
      <c r="J9" s="33" t="s">
        <v>146</v>
      </c>
      <c r="K9" s="33" t="s">
        <v>147</v>
      </c>
    </row>
    <row r="10" spans="1:11" ht="83.25" customHeight="1" x14ac:dyDescent="0.25">
      <c r="A10" s="52">
        <f t="shared" si="0"/>
        <v>6</v>
      </c>
      <c r="B10" s="76"/>
      <c r="C10" s="38" t="s">
        <v>100</v>
      </c>
      <c r="D10" s="40" t="s">
        <v>108</v>
      </c>
      <c r="E10" s="28" t="s">
        <v>16</v>
      </c>
      <c r="F10" s="33" t="s">
        <v>67</v>
      </c>
      <c r="G10" s="32" t="s">
        <v>27</v>
      </c>
      <c r="H10" s="32" t="s">
        <v>34</v>
      </c>
      <c r="I10" s="32" t="s">
        <v>35</v>
      </c>
      <c r="J10" s="32" t="s">
        <v>36</v>
      </c>
      <c r="K10" s="32" t="s">
        <v>77</v>
      </c>
    </row>
    <row r="11" spans="1:11" ht="32.25" customHeight="1" x14ac:dyDescent="0.25">
      <c r="A11" s="67">
        <f t="shared" si="0"/>
        <v>7</v>
      </c>
      <c r="B11" s="76"/>
      <c r="C11" s="93"/>
      <c r="D11" s="80" t="s">
        <v>109</v>
      </c>
      <c r="E11" s="70" t="s">
        <v>16</v>
      </c>
      <c r="F11" s="85" t="s">
        <v>110</v>
      </c>
      <c r="G11" s="26" t="s">
        <v>157</v>
      </c>
      <c r="H11" s="73" t="s">
        <v>115</v>
      </c>
      <c r="I11" s="74"/>
      <c r="J11" s="74"/>
      <c r="K11" s="75"/>
    </row>
    <row r="12" spans="1:11" ht="36" customHeight="1" x14ac:dyDescent="0.25">
      <c r="A12" s="69"/>
      <c r="B12" s="76"/>
      <c r="C12" s="94"/>
      <c r="D12" s="82"/>
      <c r="E12" s="72"/>
      <c r="F12" s="86"/>
      <c r="G12" s="73" t="s">
        <v>111</v>
      </c>
      <c r="H12" s="91"/>
      <c r="I12" s="91"/>
      <c r="J12" s="91"/>
      <c r="K12" s="92"/>
    </row>
    <row r="13" spans="1:11" ht="99" customHeight="1" x14ac:dyDescent="0.25">
      <c r="A13" s="52">
        <f>A11+1</f>
        <v>8</v>
      </c>
      <c r="B13" s="76"/>
      <c r="C13" s="38" t="s">
        <v>93</v>
      </c>
      <c r="D13" s="30"/>
      <c r="E13" s="28" t="s">
        <v>16</v>
      </c>
      <c r="F13" s="39" t="s">
        <v>149</v>
      </c>
      <c r="G13" s="33" t="s">
        <v>150</v>
      </c>
      <c r="H13" s="33" t="s">
        <v>151</v>
      </c>
      <c r="I13" s="33" t="s">
        <v>152</v>
      </c>
      <c r="J13" s="31" t="s">
        <v>153</v>
      </c>
      <c r="K13" s="31" t="s">
        <v>154</v>
      </c>
    </row>
    <row r="14" spans="1:11" ht="321.75" customHeight="1" x14ac:dyDescent="0.25">
      <c r="A14" s="52">
        <f t="shared" si="0"/>
        <v>9</v>
      </c>
      <c r="B14" s="76"/>
      <c r="C14" s="38" t="s">
        <v>94</v>
      </c>
      <c r="D14" s="30"/>
      <c r="E14" s="28" t="s">
        <v>16</v>
      </c>
      <c r="F14" s="33" t="s">
        <v>104</v>
      </c>
      <c r="G14" s="33" t="s">
        <v>64</v>
      </c>
      <c r="H14" s="33" t="s">
        <v>112</v>
      </c>
      <c r="I14" s="31" t="s">
        <v>113</v>
      </c>
      <c r="J14" s="31" t="s">
        <v>114</v>
      </c>
      <c r="K14" s="31" t="s">
        <v>37</v>
      </c>
    </row>
    <row r="15" spans="1:11" s="43" customFormat="1" ht="226.5" customHeight="1" x14ac:dyDescent="0.25">
      <c r="A15" s="52">
        <f t="shared" si="0"/>
        <v>10</v>
      </c>
      <c r="B15" s="42"/>
      <c r="C15" s="34" t="s">
        <v>122</v>
      </c>
      <c r="D15" s="30"/>
      <c r="E15" s="41" t="s">
        <v>16</v>
      </c>
      <c r="F15" s="33" t="s">
        <v>123</v>
      </c>
      <c r="G15" s="33" t="s">
        <v>124</v>
      </c>
      <c r="H15" s="33" t="s">
        <v>125</v>
      </c>
      <c r="I15" s="33" t="s">
        <v>126</v>
      </c>
      <c r="J15" s="31" t="s">
        <v>127</v>
      </c>
      <c r="K15" s="31" t="s">
        <v>128</v>
      </c>
    </row>
    <row r="16" spans="1:11" ht="309" customHeight="1" x14ac:dyDescent="0.25">
      <c r="A16" s="52">
        <f t="shared" si="0"/>
        <v>11</v>
      </c>
      <c r="B16" s="53" t="s">
        <v>8</v>
      </c>
      <c r="C16" s="38" t="s">
        <v>6</v>
      </c>
      <c r="D16" s="30"/>
      <c r="E16" s="28" t="s">
        <v>16</v>
      </c>
      <c r="F16" s="38" t="s">
        <v>96</v>
      </c>
      <c r="G16" s="33" t="s">
        <v>171</v>
      </c>
      <c r="H16" s="33" t="s">
        <v>172</v>
      </c>
      <c r="I16" s="33" t="s">
        <v>173</v>
      </c>
      <c r="J16" s="83" t="s">
        <v>38</v>
      </c>
      <c r="K16" s="84"/>
    </row>
    <row r="17" spans="1:11" ht="177" customHeight="1" x14ac:dyDescent="0.25">
      <c r="A17" s="52">
        <f>A16+1</f>
        <v>12</v>
      </c>
      <c r="B17" s="76" t="s">
        <v>9</v>
      </c>
      <c r="C17" s="77" t="s">
        <v>10</v>
      </c>
      <c r="D17" s="34" t="s">
        <v>12</v>
      </c>
      <c r="E17" s="28" t="s">
        <v>16</v>
      </c>
      <c r="F17" s="33" t="s">
        <v>65</v>
      </c>
      <c r="G17" s="31" t="s">
        <v>71</v>
      </c>
      <c r="H17" s="31" t="s">
        <v>70</v>
      </c>
      <c r="I17" s="31" t="s">
        <v>69</v>
      </c>
      <c r="J17" s="31" t="s">
        <v>68</v>
      </c>
      <c r="K17" s="31" t="s">
        <v>88</v>
      </c>
    </row>
    <row r="18" spans="1:11" ht="99" customHeight="1" x14ac:dyDescent="0.25">
      <c r="A18" s="52">
        <f t="shared" si="0"/>
        <v>13</v>
      </c>
      <c r="B18" s="76"/>
      <c r="C18" s="77"/>
      <c r="D18" s="34" t="s">
        <v>11</v>
      </c>
      <c r="E18" s="28" t="s">
        <v>16</v>
      </c>
      <c r="F18" s="33" t="s">
        <v>103</v>
      </c>
      <c r="G18" s="35" t="s">
        <v>28</v>
      </c>
      <c r="H18" s="35" t="s">
        <v>29</v>
      </c>
      <c r="I18" s="35" t="s">
        <v>30</v>
      </c>
      <c r="J18" s="35" t="s">
        <v>31</v>
      </c>
      <c r="K18" s="35" t="s">
        <v>89</v>
      </c>
    </row>
    <row r="19" spans="1:11" ht="165" customHeight="1" x14ac:dyDescent="0.25">
      <c r="A19" s="52">
        <f t="shared" si="0"/>
        <v>14</v>
      </c>
      <c r="B19" s="76"/>
      <c r="C19" s="44" t="s">
        <v>23</v>
      </c>
      <c r="D19" s="34" t="s">
        <v>120</v>
      </c>
      <c r="E19" s="28" t="s">
        <v>16</v>
      </c>
      <c r="F19" s="33" t="s">
        <v>116</v>
      </c>
      <c r="G19" s="33" t="s">
        <v>78</v>
      </c>
      <c r="H19" s="33" t="s">
        <v>79</v>
      </c>
      <c r="I19" s="33" t="s">
        <v>80</v>
      </c>
      <c r="J19" s="33" t="s">
        <v>81</v>
      </c>
      <c r="K19" s="33" t="s">
        <v>82</v>
      </c>
    </row>
    <row r="20" spans="1:11" ht="36" customHeight="1" x14ac:dyDescent="0.25">
      <c r="A20" s="67">
        <f t="shared" si="0"/>
        <v>15</v>
      </c>
      <c r="B20" s="76"/>
      <c r="C20" s="78" t="s">
        <v>101</v>
      </c>
      <c r="D20" s="80" t="s">
        <v>13</v>
      </c>
      <c r="E20" s="70" t="s">
        <v>16</v>
      </c>
      <c r="F20" s="33" t="s">
        <v>97</v>
      </c>
      <c r="G20" s="73" t="s">
        <v>39</v>
      </c>
      <c r="H20" s="74"/>
      <c r="I20" s="74"/>
      <c r="J20" s="74"/>
      <c r="K20" s="75"/>
    </row>
    <row r="21" spans="1:11" ht="53.25" customHeight="1" x14ac:dyDescent="0.25">
      <c r="A21" s="68"/>
      <c r="B21" s="76"/>
      <c r="C21" s="79"/>
      <c r="D21" s="81"/>
      <c r="E21" s="71"/>
      <c r="F21" s="33" t="s">
        <v>40</v>
      </c>
      <c r="G21" s="33" t="s">
        <v>41</v>
      </c>
      <c r="H21" s="33" t="s">
        <v>42</v>
      </c>
      <c r="I21" s="33" t="s">
        <v>43</v>
      </c>
      <c r="J21" s="33" t="s">
        <v>44</v>
      </c>
      <c r="K21" s="33" t="s">
        <v>33</v>
      </c>
    </row>
    <row r="22" spans="1:11" ht="53.25" customHeight="1" x14ac:dyDescent="0.25">
      <c r="A22" s="68"/>
      <c r="B22" s="76"/>
      <c r="C22" s="79"/>
      <c r="D22" s="81"/>
      <c r="E22" s="71"/>
      <c r="F22" s="33" t="s">
        <v>45</v>
      </c>
      <c r="G22" s="33" t="s">
        <v>46</v>
      </c>
      <c r="H22" s="33" t="s">
        <v>47</v>
      </c>
      <c r="I22" s="33" t="s">
        <v>48</v>
      </c>
      <c r="J22" s="33" t="s">
        <v>49</v>
      </c>
      <c r="K22" s="33" t="s">
        <v>33</v>
      </c>
    </row>
    <row r="23" spans="1:11" ht="53.25" customHeight="1" x14ac:dyDescent="0.25">
      <c r="A23" s="68"/>
      <c r="B23" s="76"/>
      <c r="C23" s="79"/>
      <c r="D23" s="81"/>
      <c r="E23" s="71"/>
      <c r="F23" s="33" t="s">
        <v>50</v>
      </c>
      <c r="G23" s="33" t="s">
        <v>51</v>
      </c>
      <c r="H23" s="33" t="s">
        <v>52</v>
      </c>
      <c r="I23" s="33" t="s">
        <v>53</v>
      </c>
      <c r="J23" s="33" t="s">
        <v>54</v>
      </c>
      <c r="K23" s="33" t="s">
        <v>33</v>
      </c>
    </row>
    <row r="24" spans="1:11" ht="53.25" customHeight="1" x14ac:dyDescent="0.25">
      <c r="A24" s="69"/>
      <c r="B24" s="76"/>
      <c r="C24" s="79"/>
      <c r="D24" s="82"/>
      <c r="E24" s="72"/>
      <c r="F24" s="33" t="s">
        <v>55</v>
      </c>
      <c r="G24" s="33" t="s">
        <v>56</v>
      </c>
      <c r="H24" s="33" t="s">
        <v>57</v>
      </c>
      <c r="I24" s="33" t="s">
        <v>58</v>
      </c>
      <c r="J24" s="33" t="s">
        <v>59</v>
      </c>
      <c r="K24" s="33" t="s">
        <v>33</v>
      </c>
    </row>
    <row r="25" spans="1:11" ht="177.75" customHeight="1" x14ac:dyDescent="0.25">
      <c r="A25" s="52">
        <f>A20+1</f>
        <v>16</v>
      </c>
      <c r="B25" s="76"/>
      <c r="C25" s="79"/>
      <c r="D25" s="34" t="s">
        <v>119</v>
      </c>
      <c r="E25" s="28" t="s">
        <v>16</v>
      </c>
      <c r="F25" s="39" t="s">
        <v>98</v>
      </c>
      <c r="G25" s="36" t="s">
        <v>106</v>
      </c>
      <c r="H25" s="36" t="s">
        <v>107</v>
      </c>
      <c r="I25" s="36" t="s">
        <v>105</v>
      </c>
      <c r="J25" s="36" t="s">
        <v>32</v>
      </c>
      <c r="K25" s="32" t="s">
        <v>33</v>
      </c>
    </row>
    <row r="26" spans="1:11" ht="130.5" customHeight="1" x14ac:dyDescent="0.25">
      <c r="A26" s="52">
        <f t="shared" si="0"/>
        <v>17</v>
      </c>
      <c r="B26" s="76"/>
      <c r="C26" s="38" t="s">
        <v>14</v>
      </c>
      <c r="D26" s="34"/>
      <c r="E26" s="28" t="s">
        <v>16</v>
      </c>
      <c r="F26" s="33" t="s">
        <v>60</v>
      </c>
      <c r="G26" s="33" t="s">
        <v>90</v>
      </c>
      <c r="H26" s="33" t="s">
        <v>91</v>
      </c>
      <c r="I26" s="33" t="s">
        <v>92</v>
      </c>
      <c r="J26" s="33" t="s">
        <v>62</v>
      </c>
      <c r="K26" s="33" t="s">
        <v>61</v>
      </c>
    </row>
  </sheetData>
  <mergeCells count="22">
    <mergeCell ref="J16:K16"/>
    <mergeCell ref="F11:F12"/>
    <mergeCell ref="H11:K11"/>
    <mergeCell ref="G3:K3"/>
    <mergeCell ref="A3:A4"/>
    <mergeCell ref="B3:B4"/>
    <mergeCell ref="C3:C4"/>
    <mergeCell ref="D3:D4"/>
    <mergeCell ref="E3:F3"/>
    <mergeCell ref="A11:A12"/>
    <mergeCell ref="G12:K12"/>
    <mergeCell ref="B5:B14"/>
    <mergeCell ref="C11:C12"/>
    <mergeCell ref="D11:D12"/>
    <mergeCell ref="E11:E12"/>
    <mergeCell ref="A20:A24"/>
    <mergeCell ref="E20:E24"/>
    <mergeCell ref="G20:K20"/>
    <mergeCell ref="B17:B26"/>
    <mergeCell ref="C17:C18"/>
    <mergeCell ref="C20:C25"/>
    <mergeCell ref="D20:D24"/>
  </mergeCells>
  <conditionalFormatting sqref="D14">
    <cfRule type="cellIs" dxfId="23" priority="8" operator="equal">
      <formula>"Tidak dinilai"</formula>
    </cfRule>
  </conditionalFormatting>
  <conditionalFormatting sqref="D5">
    <cfRule type="cellIs" dxfId="22" priority="11" operator="equal">
      <formula>"Tidak dinilai"</formula>
    </cfRule>
  </conditionalFormatting>
  <conditionalFormatting sqref="B5 B3:D3">
    <cfRule type="cellIs" dxfId="21" priority="12" operator="equal">
      <formula>"Tidak dinilai"</formula>
    </cfRule>
  </conditionalFormatting>
  <conditionalFormatting sqref="D6">
    <cfRule type="cellIs" dxfId="20" priority="10" operator="equal">
      <formula>"Tidak dinilai"</formula>
    </cfRule>
  </conditionalFormatting>
  <conditionalFormatting sqref="D7:D9">
    <cfRule type="cellIs" dxfId="19" priority="9" operator="equal">
      <formula>"Tidak dinilai"</formula>
    </cfRule>
  </conditionalFormatting>
  <conditionalFormatting sqref="D10:D11 E5:E11 D13 E13:E14 E25:E26 E16:E20">
    <cfRule type="cellIs" dxfId="18" priority="7" operator="equal">
      <formula>"Tidak dinilai"</formula>
    </cfRule>
  </conditionalFormatting>
  <conditionalFormatting sqref="D16">
    <cfRule type="cellIs" dxfId="17" priority="6" operator="equal">
      <formula>"Tidak dinilai"</formula>
    </cfRule>
  </conditionalFormatting>
  <conditionalFormatting sqref="G4:K4">
    <cfRule type="cellIs" dxfId="16" priority="3" operator="equal">
      <formula>"Tidak dinilai"</formula>
    </cfRule>
  </conditionalFormatting>
  <conditionalFormatting sqref="A3">
    <cfRule type="cellIs" dxfId="15" priority="5" operator="equal">
      <formula>"Tidak dinilai"</formula>
    </cfRule>
  </conditionalFormatting>
  <conditionalFormatting sqref="E4:F4">
    <cfRule type="cellIs" dxfId="14" priority="4" operator="equal">
      <formula>"Tidak dinilai"</formula>
    </cfRule>
  </conditionalFormatting>
  <conditionalFormatting sqref="E15">
    <cfRule type="cellIs" dxfId="13" priority="2" operator="equal">
      <formula>"Tidak dinilai"</formula>
    </cfRule>
  </conditionalFormatting>
  <conditionalFormatting sqref="D15">
    <cfRule type="cellIs" dxfId="12" priority="1" operator="equal">
      <formula>"Tidak dinilai"</formula>
    </cfRule>
  </conditionalFormatting>
  <dataValidations count="1">
    <dataValidation type="list" allowBlank="1" showInputMessage="1" showErrorMessage="1" sqref="E5:E11 E25:E26 E13:E20" xr:uid="{00000000-0002-0000-0000-000000000000}">
      <formula1>"Diminta, Tidak Diminta"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24"/>
  <sheetViews>
    <sheetView workbookViewId="0">
      <selection activeCell="C23" sqref="C23"/>
    </sheetView>
  </sheetViews>
  <sheetFormatPr defaultColWidth="8.85546875" defaultRowHeight="18" x14ac:dyDescent="0.25"/>
  <cols>
    <col min="1" max="1" width="9.42578125" style="3" customWidth="1"/>
    <col min="2" max="2" width="20.5703125" style="4" customWidth="1"/>
    <col min="3" max="3" width="71.7109375" style="5" customWidth="1"/>
    <col min="4" max="4" width="37.28515625" style="2" customWidth="1"/>
    <col min="5" max="6" width="6.28515625" style="1" customWidth="1"/>
    <col min="7" max="8" width="6.28515625" style="23" customWidth="1"/>
    <col min="9" max="10" width="6.28515625" style="1" customWidth="1"/>
    <col min="11" max="11" width="9" style="1" customWidth="1"/>
    <col min="12" max="12" width="8.85546875" style="1"/>
    <col min="13" max="13" width="10.140625" style="1" bestFit="1" customWidth="1"/>
    <col min="14" max="16384" width="8.85546875" style="1"/>
  </cols>
  <sheetData>
    <row r="1" spans="1:13" ht="16.5" x14ac:dyDescent="0.25">
      <c r="A1" s="114" t="s">
        <v>15</v>
      </c>
      <c r="B1" s="116" t="s">
        <v>2</v>
      </c>
      <c r="C1" s="118" t="s">
        <v>0</v>
      </c>
      <c r="D1" s="120" t="s">
        <v>17</v>
      </c>
      <c r="E1" s="103" t="s">
        <v>19</v>
      </c>
      <c r="F1" s="104"/>
      <c r="G1" s="103" t="s">
        <v>20</v>
      </c>
      <c r="H1" s="104"/>
      <c r="I1" s="103" t="s">
        <v>21</v>
      </c>
      <c r="J1" s="104"/>
      <c r="K1" s="104" t="s">
        <v>22</v>
      </c>
    </row>
    <row r="2" spans="1:13" s="2" customFormat="1" ht="15.75" x14ac:dyDescent="0.25">
      <c r="A2" s="115"/>
      <c r="B2" s="117"/>
      <c r="C2" s="119"/>
      <c r="D2" s="121"/>
      <c r="E2" s="105"/>
      <c r="F2" s="106"/>
      <c r="G2" s="105"/>
      <c r="H2" s="106"/>
      <c r="I2" s="105"/>
      <c r="J2" s="106"/>
      <c r="K2" s="106"/>
    </row>
    <row r="3" spans="1:13" ht="33.75" customHeight="1" x14ac:dyDescent="0.25">
      <c r="A3" s="6">
        <v>1</v>
      </c>
      <c r="B3" s="107" t="s">
        <v>138</v>
      </c>
      <c r="C3" s="48" t="s">
        <v>131</v>
      </c>
      <c r="D3" s="7"/>
      <c r="E3" s="108">
        <v>7</v>
      </c>
      <c r="F3" s="109">
        <f>E3/$E$20</f>
        <v>0.3888888888888889</v>
      </c>
      <c r="G3" s="62">
        <v>4</v>
      </c>
      <c r="H3" s="54">
        <f>G3/(SUM($G$3:$G$12))</f>
        <v>0.1</v>
      </c>
      <c r="I3" s="8"/>
      <c r="J3" s="9"/>
      <c r="K3" s="10">
        <f>$F$3*H3*100</f>
        <v>3.8888888888888888</v>
      </c>
      <c r="L3" s="2"/>
      <c r="M3" s="2"/>
    </row>
    <row r="4" spans="1:13" ht="33.75" customHeight="1" x14ac:dyDescent="0.25">
      <c r="A4" s="6">
        <f>A3+1</f>
        <v>2</v>
      </c>
      <c r="B4" s="107"/>
      <c r="C4" s="48" t="s">
        <v>132</v>
      </c>
      <c r="D4" s="7"/>
      <c r="E4" s="108"/>
      <c r="F4" s="109"/>
      <c r="G4" s="62">
        <v>3</v>
      </c>
      <c r="H4" s="54">
        <f>G4/(SUM($G$3:$G$12))</f>
        <v>7.4999999999999997E-2</v>
      </c>
      <c r="I4" s="8"/>
      <c r="J4" s="9"/>
      <c r="K4" s="10">
        <f t="shared" ref="K4:K12" si="0">$F$3*H4*100</f>
        <v>2.9166666666666665</v>
      </c>
      <c r="L4" s="2"/>
      <c r="M4" s="2"/>
    </row>
    <row r="5" spans="1:13" ht="33.75" customHeight="1" x14ac:dyDescent="0.25">
      <c r="A5" s="6">
        <f t="shared" ref="A5:A12" si="1">A4+1</f>
        <v>3</v>
      </c>
      <c r="B5" s="107"/>
      <c r="C5" s="48" t="s">
        <v>133</v>
      </c>
      <c r="D5" s="7"/>
      <c r="E5" s="108"/>
      <c r="F5" s="109"/>
      <c r="G5" s="62">
        <v>8</v>
      </c>
      <c r="H5" s="54">
        <f>G5/(SUM($G$3:$G$12))</f>
        <v>0.2</v>
      </c>
      <c r="I5" s="8"/>
      <c r="J5" s="9"/>
      <c r="K5" s="10">
        <f t="shared" si="0"/>
        <v>7.7777777777777777</v>
      </c>
      <c r="L5" s="2"/>
      <c r="M5" s="2"/>
    </row>
    <row r="6" spans="1:13" ht="33.75" customHeight="1" x14ac:dyDescent="0.25">
      <c r="A6" s="6">
        <f t="shared" si="1"/>
        <v>4</v>
      </c>
      <c r="B6" s="107"/>
      <c r="C6" s="110" t="s">
        <v>166</v>
      </c>
      <c r="D6" s="25" t="s">
        <v>148</v>
      </c>
      <c r="E6" s="108"/>
      <c r="F6" s="109"/>
      <c r="G6" s="95">
        <v>7</v>
      </c>
      <c r="H6" s="112">
        <f>G6/(SUM($G$3:$G$12))</f>
        <v>0.17499999999999999</v>
      </c>
      <c r="I6" s="51">
        <v>5</v>
      </c>
      <c r="J6" s="54">
        <f>I6/SUM($I$6:$I$7)</f>
        <v>0.5</v>
      </c>
      <c r="K6" s="10">
        <f>$F$3*$H$8*J6*100</f>
        <v>3.4027777777777777</v>
      </c>
      <c r="L6" s="2"/>
      <c r="M6" s="2"/>
    </row>
    <row r="7" spans="1:13" ht="33.75" customHeight="1" x14ac:dyDescent="0.25">
      <c r="A7" s="6">
        <f t="shared" si="1"/>
        <v>5</v>
      </c>
      <c r="B7" s="107"/>
      <c r="C7" s="111"/>
      <c r="D7" s="25" t="s">
        <v>170</v>
      </c>
      <c r="E7" s="108"/>
      <c r="F7" s="109"/>
      <c r="G7" s="96"/>
      <c r="H7" s="113"/>
      <c r="I7" s="51">
        <v>5</v>
      </c>
      <c r="J7" s="54">
        <f>I7/SUM($I$6:$I$7)</f>
        <v>0.5</v>
      </c>
      <c r="K7" s="10">
        <f>$F$3*$H$8*J7*100</f>
        <v>3.4027777777777777</v>
      </c>
      <c r="L7" s="2"/>
      <c r="M7" s="2"/>
    </row>
    <row r="8" spans="1:13" ht="33.75" customHeight="1" x14ac:dyDescent="0.25">
      <c r="A8" s="6">
        <f t="shared" si="1"/>
        <v>6</v>
      </c>
      <c r="B8" s="107"/>
      <c r="C8" s="110" t="s">
        <v>130</v>
      </c>
      <c r="D8" s="25" t="s">
        <v>108</v>
      </c>
      <c r="E8" s="108"/>
      <c r="F8" s="109"/>
      <c r="G8" s="95">
        <v>7</v>
      </c>
      <c r="H8" s="112">
        <f>G8/(SUM($G$3:$G$12))</f>
        <v>0.17499999999999999</v>
      </c>
      <c r="I8" s="51">
        <v>7</v>
      </c>
      <c r="J8" s="54">
        <f>I8/SUM($I$8:$I$9)</f>
        <v>0.58333333333333337</v>
      </c>
      <c r="K8" s="10">
        <f>$F$3*$H$8*J8*100</f>
        <v>3.9699074074074074</v>
      </c>
      <c r="L8" s="2"/>
      <c r="M8" s="2"/>
    </row>
    <row r="9" spans="1:13" ht="33.75" customHeight="1" x14ac:dyDescent="0.25">
      <c r="A9" s="6">
        <f t="shared" si="1"/>
        <v>7</v>
      </c>
      <c r="B9" s="107"/>
      <c r="C9" s="111"/>
      <c r="D9" s="25" t="s">
        <v>129</v>
      </c>
      <c r="E9" s="108"/>
      <c r="F9" s="109"/>
      <c r="G9" s="96"/>
      <c r="H9" s="113"/>
      <c r="I9" s="51">
        <v>5</v>
      </c>
      <c r="J9" s="54">
        <f>I9/SUM($I$8:$I$9)</f>
        <v>0.41666666666666669</v>
      </c>
      <c r="K9" s="10">
        <f>$F$3*$H$8*J9*100</f>
        <v>2.8356481481481479</v>
      </c>
      <c r="L9" s="2"/>
      <c r="M9" s="2"/>
    </row>
    <row r="10" spans="1:13" ht="33.75" customHeight="1" x14ac:dyDescent="0.25">
      <c r="A10" s="6">
        <f t="shared" si="1"/>
        <v>8</v>
      </c>
      <c r="B10" s="107"/>
      <c r="C10" s="48" t="s">
        <v>167</v>
      </c>
      <c r="D10" s="7"/>
      <c r="E10" s="108"/>
      <c r="F10" s="109"/>
      <c r="G10" s="62">
        <v>5</v>
      </c>
      <c r="H10" s="54">
        <f>G10/(SUM($G$3:$G$12))</f>
        <v>0.125</v>
      </c>
      <c r="I10" s="8"/>
      <c r="J10" s="9"/>
      <c r="K10" s="10">
        <f t="shared" si="0"/>
        <v>4.8611111111111116</v>
      </c>
      <c r="L10" s="2"/>
      <c r="M10" s="2"/>
    </row>
    <row r="11" spans="1:13" ht="33.75" customHeight="1" x14ac:dyDescent="0.25">
      <c r="A11" s="6">
        <f t="shared" si="1"/>
        <v>9</v>
      </c>
      <c r="B11" s="107"/>
      <c r="C11" s="48" t="s">
        <v>121</v>
      </c>
      <c r="D11" s="7"/>
      <c r="E11" s="108"/>
      <c r="F11" s="109"/>
      <c r="G11" s="62">
        <v>5</v>
      </c>
      <c r="H11" s="54">
        <f t="shared" ref="H11" si="2">G11/(SUM($G$3:$G$12))</f>
        <v>0.125</v>
      </c>
      <c r="I11" s="8"/>
      <c r="J11" s="9"/>
      <c r="K11" s="10">
        <f t="shared" si="0"/>
        <v>4.8611111111111116</v>
      </c>
      <c r="L11" s="2"/>
      <c r="M11" s="2"/>
    </row>
    <row r="12" spans="1:13" ht="33.75" customHeight="1" x14ac:dyDescent="0.25">
      <c r="A12" s="6">
        <f t="shared" si="1"/>
        <v>10</v>
      </c>
      <c r="B12" s="107"/>
      <c r="C12" s="48" t="s">
        <v>168</v>
      </c>
      <c r="D12" s="7"/>
      <c r="E12" s="108"/>
      <c r="F12" s="109"/>
      <c r="G12" s="62">
        <v>1</v>
      </c>
      <c r="H12" s="54">
        <f>G12/(SUM($G$3:$G$12))</f>
        <v>2.5000000000000001E-2</v>
      </c>
      <c r="I12" s="8"/>
      <c r="J12" s="9"/>
      <c r="K12" s="10">
        <f t="shared" si="0"/>
        <v>0.97222222222222221</v>
      </c>
      <c r="L12" s="2"/>
      <c r="M12" s="2"/>
    </row>
    <row r="13" spans="1:13" ht="33.75" customHeight="1" x14ac:dyDescent="0.25">
      <c r="A13" s="11">
        <f>A12+1</f>
        <v>11</v>
      </c>
      <c r="B13" s="56" t="s">
        <v>139</v>
      </c>
      <c r="C13" s="49" t="s">
        <v>161</v>
      </c>
      <c r="D13" s="12"/>
      <c r="E13" s="59">
        <v>6</v>
      </c>
      <c r="F13" s="57">
        <f>E13/$E$20</f>
        <v>0.33333333333333331</v>
      </c>
      <c r="G13" s="62">
        <v>6</v>
      </c>
      <c r="H13" s="57">
        <f>G13/SUM($G$13:$G$13)</f>
        <v>1</v>
      </c>
      <c r="I13" s="13"/>
      <c r="J13" s="14"/>
      <c r="K13" s="15">
        <f>$F$13*H13*100</f>
        <v>33.333333333333329</v>
      </c>
      <c r="L13" s="2"/>
      <c r="M13" s="2"/>
    </row>
    <row r="14" spans="1:13" ht="33.75" customHeight="1" x14ac:dyDescent="0.25">
      <c r="A14" s="16">
        <f>A13+1</f>
        <v>12</v>
      </c>
      <c r="B14" s="102" t="s">
        <v>140</v>
      </c>
      <c r="C14" s="99" t="s">
        <v>141</v>
      </c>
      <c r="D14" s="17" t="s">
        <v>136</v>
      </c>
      <c r="E14" s="108">
        <v>5</v>
      </c>
      <c r="F14" s="101">
        <f>E14/$E$20</f>
        <v>0.27777777777777779</v>
      </c>
      <c r="G14" s="95">
        <v>4</v>
      </c>
      <c r="H14" s="97">
        <f>G14/SUM($G$14:$G$19)</f>
        <v>0.2</v>
      </c>
      <c r="I14" s="51">
        <v>5</v>
      </c>
      <c r="J14" s="55">
        <f>I14/SUM($I$14:$I$15)</f>
        <v>0.41666666666666669</v>
      </c>
      <c r="K14" s="18">
        <f>$F$14*$H$14*J14*100</f>
        <v>2.3148148148148149</v>
      </c>
      <c r="L14" s="2"/>
      <c r="M14" s="2"/>
    </row>
    <row r="15" spans="1:13" ht="33.75" customHeight="1" x14ac:dyDescent="0.25">
      <c r="A15" s="16">
        <f t="shared" ref="A15:A19" si="3">A14+1</f>
        <v>13</v>
      </c>
      <c r="B15" s="102"/>
      <c r="C15" s="99"/>
      <c r="D15" s="17" t="s">
        <v>137</v>
      </c>
      <c r="E15" s="108"/>
      <c r="F15" s="101"/>
      <c r="G15" s="96"/>
      <c r="H15" s="98"/>
      <c r="I15" s="51">
        <v>7</v>
      </c>
      <c r="J15" s="55">
        <f>I15/SUM($I$14:$I$15)</f>
        <v>0.58333333333333337</v>
      </c>
      <c r="K15" s="18">
        <f>$F$14*$H$14*J15*100</f>
        <v>3.2407407407407414</v>
      </c>
      <c r="L15" s="2"/>
      <c r="M15" s="2"/>
    </row>
    <row r="16" spans="1:13" ht="33.75" customHeight="1" x14ac:dyDescent="0.25">
      <c r="A16" s="16">
        <f t="shared" si="3"/>
        <v>14</v>
      </c>
      <c r="B16" s="102"/>
      <c r="C16" s="61" t="s">
        <v>135</v>
      </c>
      <c r="D16" s="17"/>
      <c r="E16" s="108"/>
      <c r="F16" s="101"/>
      <c r="G16" s="60">
        <v>7</v>
      </c>
      <c r="H16" s="58">
        <f>G16/SUM($G$14:$G$19)</f>
        <v>0.35</v>
      </c>
      <c r="I16" s="55"/>
      <c r="J16" s="55"/>
      <c r="K16" s="18">
        <f>F14*H16*100</f>
        <v>9.7222222222222232</v>
      </c>
      <c r="L16" s="2"/>
      <c r="M16" s="2"/>
    </row>
    <row r="17" spans="1:13" ht="33.75" customHeight="1" x14ac:dyDescent="0.25">
      <c r="A17" s="16">
        <f t="shared" si="3"/>
        <v>15</v>
      </c>
      <c r="B17" s="102"/>
      <c r="C17" s="99" t="s">
        <v>142</v>
      </c>
      <c r="D17" s="17" t="s">
        <v>162</v>
      </c>
      <c r="E17" s="108"/>
      <c r="F17" s="101"/>
      <c r="G17" s="100">
        <v>7</v>
      </c>
      <c r="H17" s="101">
        <f>G17/SUM($G$14:$G$19)</f>
        <v>0.35</v>
      </c>
      <c r="I17" s="51">
        <v>4</v>
      </c>
      <c r="J17" s="55">
        <f>I17/SUM($I$17:$I$18)</f>
        <v>0.36363636363636365</v>
      </c>
      <c r="K17" s="18">
        <f>$F$14*$H$17*J17*100</f>
        <v>3.535353535353535</v>
      </c>
      <c r="L17" s="2"/>
      <c r="M17" s="2"/>
    </row>
    <row r="18" spans="1:13" ht="33.75" customHeight="1" x14ac:dyDescent="0.25">
      <c r="A18" s="16">
        <f t="shared" si="3"/>
        <v>16</v>
      </c>
      <c r="B18" s="102"/>
      <c r="C18" s="99"/>
      <c r="D18" s="17" t="s">
        <v>163</v>
      </c>
      <c r="E18" s="108"/>
      <c r="F18" s="101"/>
      <c r="G18" s="100"/>
      <c r="H18" s="101"/>
      <c r="I18" s="51">
        <v>7</v>
      </c>
      <c r="J18" s="55">
        <f>I18/SUM($I$17:$I$18)</f>
        <v>0.63636363636363635</v>
      </c>
      <c r="K18" s="18">
        <f>$F$14*$H$17*J18*100</f>
        <v>6.1868686868686869</v>
      </c>
      <c r="L18" s="2"/>
      <c r="M18" s="2"/>
    </row>
    <row r="19" spans="1:13" ht="33.75" customHeight="1" x14ac:dyDescent="0.25">
      <c r="A19" s="16">
        <f t="shared" si="3"/>
        <v>17</v>
      </c>
      <c r="B19" s="102"/>
      <c r="C19" s="50" t="s">
        <v>134</v>
      </c>
      <c r="D19" s="17"/>
      <c r="E19" s="108"/>
      <c r="F19" s="101"/>
      <c r="G19" s="62">
        <v>2</v>
      </c>
      <c r="H19" s="55">
        <f>G19/SUM($G$14:$G$19)</f>
        <v>0.1</v>
      </c>
      <c r="I19" s="19"/>
      <c r="J19" s="20"/>
      <c r="K19" s="18">
        <f>+F14*H19*100</f>
        <v>2.7777777777777781</v>
      </c>
      <c r="L19" s="2"/>
      <c r="M19" s="2"/>
    </row>
    <row r="20" spans="1:13" x14ac:dyDescent="0.25">
      <c r="E20" s="21">
        <f>SUM(E3:E19)</f>
        <v>18</v>
      </c>
      <c r="F20" s="22">
        <f>SUM(F3:F19)</f>
        <v>1</v>
      </c>
      <c r="K20" s="24">
        <f>SUM(K3:K19)</f>
        <v>100.00000000000001</v>
      </c>
      <c r="L20" s="2"/>
      <c r="M20" s="2"/>
    </row>
    <row r="21" spans="1:13" x14ac:dyDescent="0.25">
      <c r="G21" s="23">
        <v>1</v>
      </c>
      <c r="H21" s="24">
        <f>SUM(H3:H12)</f>
        <v>1</v>
      </c>
      <c r="I21" s="63" t="s">
        <v>169</v>
      </c>
      <c r="J21" s="24">
        <f>SUM(J6:J7)</f>
        <v>1</v>
      </c>
    </row>
    <row r="22" spans="1:13" x14ac:dyDescent="0.25">
      <c r="G22" s="23">
        <v>2</v>
      </c>
      <c r="H22" s="24">
        <f>SUM(H13:H13)</f>
        <v>1</v>
      </c>
      <c r="I22" s="23" t="s">
        <v>160</v>
      </c>
      <c r="J22" s="24">
        <f>SUM(J6:J7)</f>
        <v>1</v>
      </c>
    </row>
    <row r="23" spans="1:13" x14ac:dyDescent="0.25">
      <c r="G23" s="23">
        <v>3</v>
      </c>
      <c r="H23" s="24">
        <f>SUM(H14:H19)</f>
        <v>1</v>
      </c>
      <c r="I23" s="23" t="s">
        <v>164</v>
      </c>
      <c r="J23" s="24">
        <f>SUM(J14:J15)</f>
        <v>1</v>
      </c>
    </row>
    <row r="24" spans="1:13" x14ac:dyDescent="0.25">
      <c r="I24" s="23" t="s">
        <v>165</v>
      </c>
      <c r="J24" s="24">
        <f>SUM(J17:J18)</f>
        <v>1</v>
      </c>
    </row>
  </sheetData>
  <mergeCells count="26">
    <mergeCell ref="A1:A2"/>
    <mergeCell ref="B1:B2"/>
    <mergeCell ref="C1:C2"/>
    <mergeCell ref="D1:D2"/>
    <mergeCell ref="E1:F2"/>
    <mergeCell ref="B14:B19"/>
    <mergeCell ref="I1:J2"/>
    <mergeCell ref="K1:K2"/>
    <mergeCell ref="B3:B12"/>
    <mergeCell ref="E3:E12"/>
    <mergeCell ref="G1:H2"/>
    <mergeCell ref="F3:F12"/>
    <mergeCell ref="C6:C7"/>
    <mergeCell ref="G6:G7"/>
    <mergeCell ref="H6:H7"/>
    <mergeCell ref="C8:C9"/>
    <mergeCell ref="G8:G9"/>
    <mergeCell ref="H8:H9"/>
    <mergeCell ref="C14:C15"/>
    <mergeCell ref="E14:E19"/>
    <mergeCell ref="F14:F19"/>
    <mergeCell ref="G14:G15"/>
    <mergeCell ref="H14:H15"/>
    <mergeCell ref="C17:C18"/>
    <mergeCell ref="G17:G18"/>
    <mergeCell ref="H17:H18"/>
  </mergeCells>
  <conditionalFormatting sqref="D3">
    <cfRule type="cellIs" dxfId="11" priority="11" operator="equal">
      <formula>"Tidak dinilai"</formula>
    </cfRule>
  </conditionalFormatting>
  <conditionalFormatting sqref="B3 B1:D1">
    <cfRule type="cellIs" dxfId="10" priority="12" operator="equal">
      <formula>"Tidak dinilai"</formula>
    </cfRule>
  </conditionalFormatting>
  <conditionalFormatting sqref="D13">
    <cfRule type="cellIs" dxfId="9" priority="6" operator="equal">
      <formula>"Tidak dinilai"</formula>
    </cfRule>
  </conditionalFormatting>
  <conditionalFormatting sqref="D5">
    <cfRule type="cellIs" dxfId="8" priority="9" operator="equal">
      <formula>"Tidak dinilai"</formula>
    </cfRule>
  </conditionalFormatting>
  <conditionalFormatting sqref="D4">
    <cfRule type="cellIs" dxfId="7" priority="10" operator="equal">
      <formula>"Tidak dinilai"</formula>
    </cfRule>
  </conditionalFormatting>
  <conditionalFormatting sqref="D8:D11">
    <cfRule type="cellIs" dxfId="6" priority="8" operator="equal">
      <formula>"Tidak dinilai"</formula>
    </cfRule>
  </conditionalFormatting>
  <conditionalFormatting sqref="D12">
    <cfRule type="cellIs" dxfId="5" priority="7" operator="equal">
      <formula>"Tidak dinilai"</formula>
    </cfRule>
  </conditionalFormatting>
  <conditionalFormatting sqref="A1">
    <cfRule type="cellIs" dxfId="4" priority="5" operator="equal">
      <formula>"Tidak dinilai"</formula>
    </cfRule>
  </conditionalFormatting>
  <conditionalFormatting sqref="E1">
    <cfRule type="cellIs" dxfId="3" priority="4" operator="equal">
      <formula>"Tidak dinilai"</formula>
    </cfRule>
  </conditionalFormatting>
  <conditionalFormatting sqref="G1">
    <cfRule type="cellIs" dxfId="2" priority="3" operator="equal">
      <formula>"Tidak dinilai"</formula>
    </cfRule>
  </conditionalFormatting>
  <conditionalFormatting sqref="I1">
    <cfRule type="cellIs" dxfId="1" priority="2" operator="equal">
      <formula>"Tidak dinilai"</formula>
    </cfRule>
  </conditionalFormatting>
  <conditionalFormatting sqref="D6:D7">
    <cfRule type="cellIs" dxfId="0" priority="1"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2020-07-27T16:11:22Z</dcterms:modified>
</cp:coreProperties>
</file>