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BAN-PT\AppData\Local\Temp\Rar$DI11.5108\"/>
    </mc:Choice>
  </mc:AlternateContent>
  <xr:revisionPtr revIDLastSave="0" documentId="13_ncr:1_{F6F6D0E3-BFE9-4361-996D-084D39C0E42F}" xr6:coauthVersionLast="45" xr6:coauthVersionMax="45" xr10:uidLastSave="{00000000-0000-0000-0000-000000000000}"/>
  <bookViews>
    <workbookView xWindow="-120" yWindow="-120" windowWidth="20730" windowHeight="11160" xr2:uid="{00000000-000D-0000-FFFF-FFFF00000000}"/>
  </bookViews>
  <sheets>
    <sheet name="Matriks Penilaian" sheetId="10" r:id="rId1"/>
    <sheet name="Bobot Magister Terapan-PTS" sheetId="21"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 i="21" l="1"/>
  <c r="A5" i="21" s="1"/>
  <c r="A6" i="21" s="1"/>
  <c r="E18" i="21"/>
  <c r="H17" i="21"/>
  <c r="J16" i="21"/>
  <c r="J15" i="21"/>
  <c r="J14" i="21"/>
  <c r="H14" i="21"/>
  <c r="H13" i="21"/>
  <c r="H21" i="21" s="1"/>
  <c r="J12" i="21"/>
  <c r="J11" i="21"/>
  <c r="J20" i="21" s="1"/>
  <c r="H11" i="21"/>
  <c r="F11" i="21"/>
  <c r="K13" i="21" s="1"/>
  <c r="H10" i="21"/>
  <c r="H9" i="21"/>
  <c r="H20" i="21" s="1"/>
  <c r="F9" i="21"/>
  <c r="K10" i="21" s="1"/>
  <c r="H8" i="21"/>
  <c r="H7" i="21"/>
  <c r="H6" i="21"/>
  <c r="H5" i="21"/>
  <c r="H4" i="21"/>
  <c r="H3" i="21"/>
  <c r="F3" i="21"/>
  <c r="A6" i="10"/>
  <c r="A7" i="10" s="1"/>
  <c r="A8" i="10" s="1"/>
  <c r="A9" i="10" s="1"/>
  <c r="K8" i="21" l="1"/>
  <c r="K6" i="21"/>
  <c r="H19" i="21"/>
  <c r="J21" i="21"/>
  <c r="K7" i="21"/>
  <c r="A7" i="21"/>
  <c r="A8" i="21" s="1"/>
  <c r="A9" i="21" s="1"/>
  <c r="A10" i="21" s="1"/>
  <c r="A11" i="21" s="1"/>
  <c r="A12" i="21" s="1"/>
  <c r="A13" i="21" s="1"/>
  <c r="A14" i="21" s="1"/>
  <c r="A15" i="21" s="1"/>
  <c r="A16" i="21" s="1"/>
  <c r="A17" i="21" s="1"/>
  <c r="K5" i="21"/>
  <c r="K14" i="21"/>
  <c r="K15" i="21"/>
  <c r="K16" i="21"/>
  <c r="K17" i="21"/>
  <c r="F18" i="21"/>
  <c r="K3" i="21"/>
  <c r="K4" i="21"/>
  <c r="K9" i="21"/>
  <c r="K11" i="21"/>
  <c r="K12" i="21"/>
  <c r="A10" i="10"/>
  <c r="A11" i="10" s="1"/>
  <c r="A12" i="10" s="1"/>
  <c r="A13" i="10" s="1"/>
  <c r="A14" i="10" s="1"/>
  <c r="A15" i="10" s="1"/>
  <c r="A16" i="10" s="1"/>
  <c r="A21" i="10" l="1"/>
  <c r="A22" i="10" s="1"/>
  <c r="A23" i="10" s="1"/>
  <c r="K18" i="21"/>
</calcChain>
</file>

<file path=xl/sharedStrings.xml><?xml version="1.0" encoding="utf-8"?>
<sst xmlns="http://schemas.openxmlformats.org/spreadsheetml/2006/main" count="180" uniqueCount="152">
  <si>
    <t>Elemen</t>
  </si>
  <si>
    <t>Indikator</t>
  </si>
  <si>
    <t>Kriteria</t>
  </si>
  <si>
    <t>1.2  Profil Lulusan Program Studi.</t>
  </si>
  <si>
    <t>1.1  Keunikan atau Keunggulan Program Studi.</t>
  </si>
  <si>
    <t>1.3  Capaian Pembelajaran</t>
  </si>
  <si>
    <t>1.5  Rencana Pembelajaran Semester (RPS)</t>
  </si>
  <si>
    <t>2.1  Calon dosen tetap pada program studi yang diusulkan</t>
  </si>
  <si>
    <t>1.  Kurikulum</t>
  </si>
  <si>
    <t>2.  Dosen</t>
  </si>
  <si>
    <t>3.  Unit Pengelola Program Studi</t>
  </si>
  <si>
    <t xml:space="preserve">3.1  Organisasi dan Tata Kerja Unit Pengelola Program Studi.     </t>
  </si>
  <si>
    <t>3.1.2  Rencana Perwujudan Good Governance dan Lima Pilar Tata Pamong</t>
  </si>
  <si>
    <t>3.1.1  Rancangan Organisasi dan Tata Kerja Unit Pengelola Program Studi</t>
  </si>
  <si>
    <t>3.3.1  Ruang kuliah, ruang kerja dosen, kantor dan perpustakaan</t>
  </si>
  <si>
    <t>3.4  Tenaga Kependidikan</t>
  </si>
  <si>
    <t>Nomor</t>
  </si>
  <si>
    <t>Diminta</t>
  </si>
  <si>
    <t>Sub-Elemen</t>
  </si>
  <si>
    <t>Penilaian</t>
  </si>
  <si>
    <t>Bobot Kriteria</t>
  </si>
  <si>
    <t>Bobot Elemen</t>
  </si>
  <si>
    <t>Bobot Sub-Elemen</t>
  </si>
  <si>
    <t>Bobot Butir</t>
  </si>
  <si>
    <t>3.1</t>
  </si>
  <si>
    <t>3.2  Sistem Penjaminan Mutu</t>
  </si>
  <si>
    <t>Keunikan atau keunggulan program studi disusun berdasarkan perbandingan tiga program studi pada tingkat internasional dan nasional yang mencakup tiga aspek</t>
  </si>
  <si>
    <t>Keunikan atau keunggulan program studi disusun berdasarkan perbandingan tiga program studi pada tingkat nasional yang mencakup tiga aspek</t>
  </si>
  <si>
    <t>Pengusul menguraikan profil lulusan program studi yang berupa profesi atau jenis pekerjaan atau bentuk kerja lainnya dan  keterkaitan profil dengan keunggulan atau keunikan program studi</t>
  </si>
  <si>
    <t>Tidak ada susunan mata kuliah</t>
  </si>
  <si>
    <t>Jika memenuhi 5 (lima) aspek</t>
  </si>
  <si>
    <t>Jika memenuhi 4 (empat) aspek</t>
  </si>
  <si>
    <t>Jika memenuhi 3 (tiga) aspek</t>
  </si>
  <si>
    <t>Jika memenuhi 1 - 2 aspek</t>
  </si>
  <si>
    <t>Kurang memadai, ruang akademik khusus yang disiapkan tidak relevan dengan kebutuhan</t>
  </si>
  <si>
    <t>Tidak ada datanya</t>
  </si>
  <si>
    <t>Tidak ada RPS</t>
  </si>
  <si>
    <t>Tidak ada skor dibawah 2</t>
  </si>
  <si>
    <t>skor = nilai rerata</t>
  </si>
  <si>
    <t>a. Luas ruang kuliah per mahasiswa dan status kepemilikan yaitu SD = milik sendiri atau SW = sewa atau kontrak atau kerjasama</t>
  </si>
  <si>
    <t>Jika luas ruang kuliah &gt; 1 m2 dan berstatus milik sendiri</t>
  </si>
  <si>
    <t>Jika luas ruang kuliah &gt; 1 m2 dan berstatus SW</t>
  </si>
  <si>
    <t xml:space="preserve">Jika luas ruang kuliah = 1 m2 </t>
  </si>
  <si>
    <t xml:space="preserve">Jika luas ruang kuliah antara 0 - 1 m2 </t>
  </si>
  <si>
    <t>b. Luas ruang dosen per dosen</t>
  </si>
  <si>
    <t>Jika luas ruang dosen &gt; 4 m2 dan berstatus milik sendiri</t>
  </si>
  <si>
    <t>Jika luas ruang dosen &gt; 4 m2 dan berstatus SW</t>
  </si>
  <si>
    <t xml:space="preserve">Jika luas ruang dosen = 4 m2 </t>
  </si>
  <si>
    <t xml:space="preserve">Jika luas ruang dosen antara 0 - 4 m2 </t>
  </si>
  <si>
    <t>c. Luas ruang kantor per pegawai</t>
  </si>
  <si>
    <t>Jika luas ruang kantor &gt; 4 m2 dan berstatus milik sendiri</t>
  </si>
  <si>
    <t>Jika luas ruang kantor &gt; 4 m2 dan berstatus SW</t>
  </si>
  <si>
    <t xml:space="preserve">Jika luas ruang kantor = 4 m2 </t>
  </si>
  <si>
    <t xml:space="preserve">Jika luas ruang kantor antara 0 - 4 m2 </t>
  </si>
  <si>
    <t>d. Luas perpustakaan</t>
  </si>
  <si>
    <t>Jika luas perpustakaan &gt; 300 m2</t>
  </si>
  <si>
    <t>Jika luas perpustakaan antara 200 - 300 m2 maka nilai -0,5+0,015xluas ruang perpustakaan)</t>
  </si>
  <si>
    <t>Jika luas perpustakaan = 200 m2</t>
  </si>
  <si>
    <t>Jika luas perpustakaan &lt; 200 m2</t>
  </si>
  <si>
    <t>Jumlah dan kualifikasi tenaga kependidikan</t>
  </si>
  <si>
    <t>Jumlah dan kualifikasi tenaga kependidikan tidak memenuhi persyaratan</t>
  </si>
  <si>
    <t>Tidak ada nilai 1</t>
  </si>
  <si>
    <t>Keterpenuhan unsur struktur organisasi UPPS; Unit Pengelola Program Studi yang mencakup aspek: 
a. 5 unsur unit pengelola program studi: 
   1) unsur penyusun kebijakan; 
   2) unsur pelaksana akademik; 
   3) unsur pengawas dan penjaminan mutu; 
   4) unsur penunjang akademik atau sumber belajar; dan 
   5) unsur pelaksana administrasi atau tata usaha; dan 
b. penjelasan tata kerja dan tata hubungan</t>
  </si>
  <si>
    <t>Tidak memiliki ruang belajar mandiri</t>
  </si>
  <si>
    <t>Kepemilikan ruang belajar mandiri ditinjau dari luasan per mahasiswa, status kepemilikan, dan kelengkapan</t>
  </si>
  <si>
    <t>Jumlah keterlibatan dosen dalam penulisan karya ilmiah/seni/olahraga yang dihasilkan dari penelitian dan pengabdian kepada masyarakat</t>
  </si>
  <si>
    <t>Keunikan atau keunggulan program studi disusun berdasarkan perbandingan kurang dari tiga program studi pada tingkat nasional  dan/atau mencakup kurang dari tiga aspek</t>
  </si>
  <si>
    <t>Jika struktur organisasi memenuhi kurang dari 3 (tiga) aspek pertama dan tidak dilengkapi dengan tata kerja UPPS yang memperlihatkan kedudukan dan tata hubungan antara program studi yang diusulkan dan unit organisasi yang ada pada UPPS</t>
  </si>
  <si>
    <t>Jika struktur organisasi memenuhi 3 (tiga) aspek pertama dan dilengkapi dengan tata kerja UPPS yang memperlihatkan kedudukan dan tata hubungan antara program studi yang diusulkan dan unit organisasi yang ada pada UPPS</t>
  </si>
  <si>
    <t>Jika struktur organisasi memenuhi 4 (empat) aspek pertama dan dilengkapi dengan tata kerja UPPS yang memperlihatkan kedudukan dan tata hubungan antara program studi yang diusulkan dan unit organisasi yang ada pada UPPS</t>
  </si>
  <si>
    <t>Jika struktur organisasi memenuhi 5 (lima) aspek dan dilengkapi dengan tata kerja UPPS yang memperlihatkan kedudukan dan tata hubungan antara program studi yang diusulkan dan unit organisasi yang ada pada UPPS</t>
  </si>
  <si>
    <t>Tidak mendeskripsikan/ menguraikan keunikan atau keunggulan program studi</t>
  </si>
  <si>
    <t>Level dan jumlah sasaran benchmarking dan mencakup aspek: (1) pengembangan keilmuan, (2) kajian capaian pembelajaran, dan (3) kurikulum program studi sejenis.</t>
  </si>
  <si>
    <t>Pengusul menguraikan profil lulusan program studi yang berupa profesi atau jenis pekerjaan atau bentuk kerja lainnya dilengkapi dengan (1) uraian ringkas seluruh profil, yang sesuai dengan program pendidikannya dan (2) keterkaitan profil dengan keunikan atau keunggulan prodi</t>
  </si>
  <si>
    <t xml:space="preserve">Hanya mengidentifikasi profil lulusan atau penjelasan mengenai profil lulusan tidak relevan </t>
  </si>
  <si>
    <t>Tidak mengidentifikasi profil lulusan</t>
  </si>
  <si>
    <t>Memiliki ruang belajar mandiri dengan luasan 4 m2/mahasiswa dan milik sendiri atau dengan luasan lebih dari 4m2/mahasiswa, berstatus SW (sewa, kontrak, atau kerjasama), dan dilengkapi perabot kantor dan internet</t>
  </si>
  <si>
    <t>Memiliki ruang belajar mandiri minimal 4m2/mahasiswa, berstatus SW (sewa, kontrak, atau kerjasama),  dan dilengkapi perabot kantor dan internet</t>
  </si>
  <si>
    <t>UPPS telah melaksanakan SPMI yang memenuhi 5 aspek.</t>
  </si>
  <si>
    <t>UPPS telah melaksanakan SPMI yang memenuhi aspek nomor 1 sampai dengan 4.</t>
  </si>
  <si>
    <t>UPPS telah melaksanakan SPMI yang memenuhi aspek nomor 1 sampai dengan 3.</t>
  </si>
  <si>
    <t>UPPS telah melaksanakan SPMI yang memenuhi aspek nomor 1 dan 2, serta siklus kegiatan SPMI baru dilaksanakan pada tahapan penetapan standar dan pelaksanaan standar pendidikan tinggi.</t>
  </si>
  <si>
    <t>UPPS telah memiliki dokumen legal pembentukan unsur pelaksana penjaminan mutu tanpa pelaksanaan SPMI.</t>
  </si>
  <si>
    <r>
      <t xml:space="preserve">Keunikan atau keunggulan program studi disusun berdasarkan perbandingan tiga program studi pada tingkat internasional yang mencakup tiga aspek, atau prodi yang diusulkan merupakan </t>
    </r>
    <r>
      <rPr>
        <b/>
        <sz val="12"/>
        <rFont val="Arial Narrow"/>
        <family val="2"/>
      </rPr>
      <t>satu-satunya</t>
    </r>
    <r>
      <rPr>
        <sz val="12"/>
        <rFont val="Arial Narrow"/>
        <family val="2"/>
      </rPr>
      <t xml:space="preserve"> program studi di dunia</t>
    </r>
  </si>
  <si>
    <r>
      <t xml:space="preserve">Pengusul menguraikan profil lulusan program studi yang berupa profesi atau jenis pekerjaan atau bentuk kerja lainnya dilengkapi dengan (1) uraian ringkas pada </t>
    </r>
    <r>
      <rPr>
        <b/>
        <sz val="12"/>
        <rFont val="Arial Narrow"/>
        <family val="2"/>
      </rPr>
      <t>sebagian</t>
    </r>
    <r>
      <rPr>
        <sz val="12"/>
        <rFont val="Arial Narrow"/>
        <family val="2"/>
      </rPr>
      <t xml:space="preserve"> profil yang sesuai dengan program pendidikannya dan (2) keterkaitan profil dengan keunikan atau keunggulan program studi.</t>
    </r>
  </si>
  <si>
    <r>
      <t xml:space="preserve">Jika tidak menjelaskan rencana struktur organisasi dan tata kerja </t>
    </r>
    <r>
      <rPr>
        <b/>
        <sz val="12"/>
        <rFont val="Arial Narrow"/>
        <family val="2"/>
      </rPr>
      <t>UPPS</t>
    </r>
  </si>
  <si>
    <r>
      <t xml:space="preserve">Jika tidak menjelaskan rencana perwujudan </t>
    </r>
    <r>
      <rPr>
        <i/>
        <sz val="12"/>
        <rFont val="Arial Narrow"/>
        <family val="2"/>
      </rPr>
      <t>good governance</t>
    </r>
  </si>
  <si>
    <t>Jika jumlah tenaga kependidikan lebih dari 3 (tiga) orang dan salah satu diantaranya berkualifikasi magister dan 1 (satu) orang pustakawan ditingkat perguruan tinggi dengan kualifikasi Diploma Tiga perpustakaan atau yang sejenis</t>
  </si>
  <si>
    <t>Jika jumlah tenaga kependidikan lebih dari 2 (dua) orang atau berkualifikasi sarjana atau sarjana terapan dan 1 (satu) orang pustakawan ditingkat perguruan tinggi dengan kualifikasi Diploma Tiga perpustakaan atau yang sejenis</t>
  </si>
  <si>
    <t>Jika jumlah tenaga kependidikan 2 (dua) orang atau lebih dengan kualifikasi Diploma Tiga dan 1 (satu) orang pustakawan ditingkat perguruan tinggi dengan kualifikasi Diploma Tiga perpustakaan atau yang sejenis</t>
  </si>
  <si>
    <t>Rumusan capaian pembelajaran: (a) sesuai dengan profil lulusan, (b) deskripsi kompetensinya sesuai SN-Dikti yang mencakup 4 (empat) domain capaian pembelajaran dan sesuai level 8 (delapan) KKNI, dan (3) relevan dg keunggulan atau keunikan prodi</t>
  </si>
  <si>
    <t>Rumusan capaian pembelajaran: (a) sesuai dengan profil lulusan, (b) deskripsi kompetensinya sesuai level 8 (delapan) KKNI, namun tidak menjabarkan capaian pembelajaran sesuai SN-Dikti, dan (c) tidak atau kurang relevan dengan keunikan atau keunggulan prodi</t>
  </si>
  <si>
    <t>Rumusan capaian pembelajaran tidak sesuai dengan SN Dikti atau level 8 (delapan)KKNI</t>
  </si>
  <si>
    <t>Susunan mata kuliah memenuhi tiga aspek</t>
  </si>
  <si>
    <t xml:space="preserve">Susunan mata kuliah memenuhi aspek 1 dan aspek 2  </t>
  </si>
  <si>
    <t>Susunan mata kuliah memenuhi aspek 1 atau 2 dan aspek 3</t>
  </si>
  <si>
    <t xml:space="preserve">Susunan mata kuliah memenuhi salah satu aspek </t>
  </si>
  <si>
    <t>3.1.2  Perwujudan Good Governance dan Lima Pilar Tata Pamong</t>
  </si>
  <si>
    <t>Profesi atau jenis pekerjaan atau bentuk kerja lainnya. Profil lulusan dilengkapi dengan uraian ringkas kompetensi seluruh profil yang sesuai dengan program pendidikan Diploma Tiga, dan keterkaitan profil tersebut dengan keunggulan atau keunikan program studi.</t>
  </si>
  <si>
    <t>Status,  jumlah dan kualifikasi akademik calon  dosen tetap</t>
  </si>
  <si>
    <t xml:space="preserve">Rataan Luas ruangan per mahasiswa atau dosen atau karyawan, dan luas minimum perpustakaan  </t>
  </si>
  <si>
    <t xml:space="preserve">3.3.3  Ruang akademik khusus dan peralatan </t>
  </si>
  <si>
    <t>3.3  Sarana dan Prasarana</t>
  </si>
  <si>
    <t>Skor/Nilai</t>
  </si>
  <si>
    <r>
      <t>Perwujudan</t>
    </r>
    <r>
      <rPr>
        <i/>
        <sz val="12"/>
        <rFont val="Arial Narrow"/>
        <family val="2"/>
      </rPr>
      <t xml:space="preserve"> good governance</t>
    </r>
    <r>
      <rPr>
        <sz val="12"/>
        <rFont val="Arial Narrow"/>
        <family val="2"/>
      </rPr>
      <t xml:space="preserve"> dan lima pilar tata pamong yang mampu menjamin terwujudnya visi, terlaksanakannya misi, tercapainya tujuan, dan berhasilnya strategi yang digunakan secara: 1) Kredibel, 2) Transparan, 3) Akuntabel, 4) Bertanggung jawab, dan 5) Adil</t>
    </r>
  </si>
  <si>
    <t>Cukup memadai, ruang akademik khusus untuk mata kuliah berpraktikum/berpraktek  untuk 2 (dua) tahun pertama telah disiapkan dengan luasan yang sesuai (1,5 m2 per mahasiswa, 25 orang per ruang), dilengkapi dengan peralatan yang cukup</t>
  </si>
  <si>
    <t>Setiap mata kuliah berpraktikum/ berpraktek  telah disediakan ruang akademik khusus tersendiri dengan luasan yang melebihi kapasitas (&gt; 1.5 m2 per mahasiswa, 25 orang mahasiswa per ruang) dan berstatus milik sendiri, dilengkapi dengan peralatan yang lengkap dan mutakhir</t>
  </si>
  <si>
    <t>Setiap mata kuliah berpraktikum/berpraktek  telah disediakan ruang akademik khusus tersendiri dengan luasan yang melebihi kapasitas  (&gt; 1.5 m2 per mahasiswa, 25 orang mahasiswa per ruang) dan berstatus SW (sewa/kontrak/kerja sama), dilengkapi dengan peralatan yang cukup lengkap dan mutakhir</t>
  </si>
  <si>
    <t>1.5.1 Susunan mata kuliah</t>
  </si>
  <si>
    <t>Rumusan capaian pembelajaran program studi mengacu pada profil lulusan, merujuk pada deskripsi capaian pembelajaran SN-Dikti dan level 8 (delapan) KKNI dan relevansinya dengan keunggulan atau keunikan program studi.</t>
  </si>
  <si>
    <t>Rumusan capaian pembelajaran: (a) sesuai dengan profil lulusan, (b) deskripsi kompetensinya sesuai SN-Dikti yang mencakup 4 (empat) domain capaian pembelajaran dan sesuai level 8 (delapan) KKNI, (3) relevan dengan keunikan atau keunggulan prodi, dan (4) mencantumkan paling sedikit SN Dikti sebagai rujukan</t>
  </si>
  <si>
    <t xml:space="preserve">Tidak mencantumkan/mendeskripsikan capaian Pembelajaran atau rumusan capaian pembelajaran tidak sesuai dengan SN Dikti atau level 8 (delapan)KKNI    </t>
  </si>
  <si>
    <t>3.3.2 Ruang belajar mandiri</t>
  </si>
  <si>
    <t>3.2.1  Sistem Penjaminan Mutu Internal</t>
  </si>
  <si>
    <t xml:space="preserve">1.4  Struktur Kurikulum </t>
  </si>
  <si>
    <t>1.6 Fokus Penelitian Terutama yang Melalui Kerjasama</t>
  </si>
  <si>
    <t>Kesesuaian susunan mata kuliah yang mencakup aspek : (1) kesesuaian mata kuliah dengan capaian pembelajaran, (2) urutan mata kuliah, dan (3) beban sks per semester wajar</t>
  </si>
  <si>
    <t>2.3 Luaran Dosen Tetap</t>
  </si>
  <si>
    <t>Na = Jumlah keterlibatan dosen dalam penulisan karya ilmiah/seni/olahraga yang dihasilkan dari penelitian dan pengabdian kepada masyarakat pada jurnal internasional bereputasi
Nb = Jumlah keterlibatan dosen dalam penulisan karya ilmiah/seni/olahraga yang dihasilkan dari penelitian dan pengabdian kepada masyarakat pada jurnal nasional terakreditasi dan/atau jurnal internasional
Nc = Jumlah keterlibatan dosen dalam penulisan karya ilmiah/seni/olahraga yang dihasilkan dari penelitian dan pengabdian kepada masyarakat pada jurnal lokal dan/atau nasional tidak terakreditasi
Nilai Kasar = (3 Na + 2 Nb + Nc)/jumlah dosen tetap yang memenuhi persyaratan
Jika NK &gt;= 10 skore = 4, jika NK &lt; 10 maka skore = 1 + 0,3xNK</t>
  </si>
  <si>
    <r>
      <t>Keterlaksanaan Sistem Penjaminan Mutu Internal berdasarkan keberadaan 5 (lima) aspek: 1) dokumen legal pembentukan unsur pelaksana penjaminan mutu; 2) ketersediaan dokumen mutu: kebijakan SPMI, manual SPMI, standar SPMI, dan formulir SPMI; 3) terlaksananya siklus penjaminan mutu (siklus PPEPP); 4) bukti sahih efektivitas pelaksanaan penjaminan mutu (</t>
    </r>
    <r>
      <rPr>
        <b/>
        <sz val="12"/>
        <rFont val="Arial Narrow"/>
        <family val="2"/>
      </rPr>
      <t>jika ada</t>
    </r>
    <r>
      <rPr>
        <sz val="12"/>
        <rFont val="Arial Narrow"/>
        <family val="2"/>
      </rPr>
      <t xml:space="preserve">); 5) memiliki </t>
    </r>
    <r>
      <rPr>
        <i/>
        <sz val="12"/>
        <rFont val="Arial Narrow"/>
        <family val="2"/>
      </rPr>
      <t>external benchmarking</t>
    </r>
    <r>
      <rPr>
        <sz val="12"/>
        <rFont val="Arial Narrow"/>
        <family val="2"/>
      </rPr>
      <t xml:space="preserve"> dalam peningkatan mutu (</t>
    </r>
    <r>
      <rPr>
        <b/>
        <sz val="12"/>
        <rFont val="Arial Narrow"/>
        <family val="2"/>
      </rPr>
      <t>jika ada</t>
    </r>
    <r>
      <rPr>
        <sz val="12"/>
        <rFont val="Arial Narrow"/>
        <family val="2"/>
      </rPr>
      <t>).</t>
    </r>
  </si>
  <si>
    <t>Memiliki ruang belajar mandiri lebih dari  4m2/mahasiswa, milik sendiri, dilengkapi perabot kantor dan internet</t>
  </si>
  <si>
    <t>Memiliki ruang belajar mandiri &lt;l 4m2/mahasiswa, berstatus SW (sewa, kontrak, atau kerjasama),  dan dilengkapi perabot kantor dan internet</t>
  </si>
  <si>
    <t>3.1.1  Struktur Organisasi dan Tata Kerja Unit Pengelola Program Studi</t>
  </si>
  <si>
    <t>1.1 Keunikan atau Keunggulan Program Studi.</t>
  </si>
  <si>
    <t>1.2 Profil Lulusan Program Studi.</t>
  </si>
  <si>
    <t>1.3 Capaian Pembelajaran</t>
  </si>
  <si>
    <t xml:space="preserve">3.1 Organisasi dan Tata Kerja Unit Pengelola Program Studi.   </t>
  </si>
  <si>
    <t xml:space="preserve">3.3 Sarana dan Prasarana.   </t>
  </si>
  <si>
    <t>3.4 Tenaga Kependidikan</t>
  </si>
  <si>
    <t xml:space="preserve">Jumlah ruang akademik khusus sesuai mata kuliah berpraktikum/berpraktek dengan luasan 1,5 m2 per mahasiswa, 25 orang per ruang, dilengkapi dengan peralatan yang lengkap dan mutakhir  </t>
  </si>
  <si>
    <t>1.4 Struktur Kurikulum</t>
  </si>
  <si>
    <t>1.5 Rencana Pembelajaran Semester (RPS)</t>
  </si>
  <si>
    <t>3.2 Sistem Penjaminan Mutu Internal</t>
  </si>
  <si>
    <t>Ketersediaan RPS untuk 5 (lima) mata kuliah penciri program studi yang memenuhi 9 (sembilan) komponen 
1. Nama program studi, nama dan kode mata kuliah, semester, sks, nama dosen pengampu;
2. Capaian Pembelajaran lulusan yang dibebankan pada mata kuliah;
3. Kemampuan akhir yang direncanakan pada tiap tahap pembelajaran untuk memenuhi capaian pembelajaran lulusan;
4. Bahan kajian yang terkait dengan kemampuan yang akan dicapai
5. Metode pembelajaran;
6. Waktu yang disediakan untuk mencapai kemampuan pada tiap tahap pembelajaran;
7. Pengalaman belajar mahasiswa yang diwujudkan dalam deskripsi tugas yang harus dikerjakan oleh mahasiswa selama satu semester;
8. Kriteria, indikator, dan bobot penilaian; dan
9. Daftar referensi yang digunakan.</t>
  </si>
  <si>
    <t xml:space="preserve">Lima mata kuliah dilengkapi dengan RPS yang memenuhi 9 (sembilan) komponen, menunjukkan secara jelas penciri program studi dan menggunakan referensi yang relevan dan mutakhir  </t>
  </si>
  <si>
    <t xml:space="preserve">Lima mata kuliah dilengkapi dengan RPS yang memenuhi 9 (sembilan) (sembilan) komponen, menunjukkan secara jelas penciri program studi dan menggunakan referensi yang relevan  </t>
  </si>
  <si>
    <t>Lima mata kuliah dilengkapi dengan RPS yang memenuhi 9 (sembilan) (sembilan) komponen</t>
  </si>
  <si>
    <t>Jumlah RPS mata kuliah yang  memenuhi 9 (sembilan) (sembilan) komponen jumlahnya kurang dari 5 (lima)</t>
  </si>
  <si>
    <t>Bidang keahlian yang akan menjadi fokus penelitian merupakan kasus yang berkembang di masyarakat, sesuai dengan keunggulan program studi, dan dilaksanakan secara mandiri oleh perguruan tinggi pengusul</t>
  </si>
  <si>
    <t>Bidang keahlian yang akan menjadi fokus penelitian merupakan kebutuhan mitra kerjasama, sesuai dengan keunggulan program studi, dan dilaksanakan secara kolaborasi dengan mitra kerjasama</t>
  </si>
  <si>
    <t>Bidang keahlian yang akan menjadi fokus penelitian merupakan kebutuhan mitra kerjasama, sesuai dengan keunggulan program studi, dan dilaksanakan secara mandiri pada perguruan tinggi pengusul</t>
  </si>
  <si>
    <t>Rancangan bidang keahlian yang akan menjadi fokus penelitian pada program studi yang diusulkan sesuai dengan rencana keunggulan program studi dan kebutuhan mitra kerjasama: (1) Penelitian yang dilakukan secara mandiri oleh perguruan tinggi pengusul, dan atau; (2) Penelitian yang dilakukan melalui  kerjasama dengan mitra industri.</t>
  </si>
  <si>
    <t>3.3.</t>
  </si>
  <si>
    <t xml:space="preserve">1.6 Rancangan Fokus Penelitian </t>
  </si>
  <si>
    <r>
      <t>3.3.3</t>
    </r>
    <r>
      <rPr>
        <sz val="7"/>
        <rFont val="Arial Narrow"/>
        <family val="2"/>
      </rPr>
      <t xml:space="preserve">     </t>
    </r>
    <r>
      <rPr>
        <sz val="12"/>
        <rFont val="Arial Narrow"/>
        <family val="2"/>
      </rPr>
      <t>Ruang akademik khusus dan peralatan</t>
    </r>
  </si>
  <si>
    <t>2.1 Dosen pada program studi yang diusulkan</t>
  </si>
  <si>
    <t>2.2 Luaran Calon Dosen Tetap</t>
  </si>
  <si>
    <t xml:space="preserve">Jumlah calon dosen tetap sedikitnya sebanyak 5 (lima) orang berkualifikasi akademik lulusan doktor atau doktor terapan atau setara level 9 (sembilan) KKNI, dan telah memiliki NIDN pada PTS pengusul  </t>
  </si>
  <si>
    <t>Jumlah calon dosen  sedikitnya sebanyak 5 (lima) orang berkualifikasi akademik lulusan doktor atau doktor terapan atau setara level 9 (sembilan) KKNI, dengan komposisi: (a) 3 (tiga) orang dosen tetap dari PTS pengusul yang telah memiliki NIDN, dan (b) 2 (dua) orang lainnya telah menandatangani Surat Perjanjian Kesediaan Pengangkatan sebagai calon dosen tetap</t>
  </si>
  <si>
    <t>Jumlah calon dosen sedikitnya sebanyak 5 (lima) orang berkualifikasi akademik lulusan doktor atau doktor terapan atau setara level 9 (sembilan) KKNI, dengan komposisi: (a) 3 (tiga) orang dosen tetap dari PTS pengusul yang telah memiliki NIDN atau telah menandatangani Surat Perjanjian Kesediaan Pengangkatan sebagai calon dosen tetap, dan (b) 2  (dua) orang lainnya merupakan dosen dari PT lain yang ditugaskan oleh Pemimpin PT</t>
  </si>
  <si>
    <t>Indikator untuk Magister Terapan-Penambahan pada PTS</t>
  </si>
  <si>
    <t>Lampiran Peraturan Badan Akreditasi Nasional Perguruan Tinggi Nomor 8 Tahun 2020 tentang Instrumen Pemenuhan Syarat Minimum Akreditasi Program Studi pada Pendidikan Vokasi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</si>
</sst>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4"/>
      <name val="Arial Narrow"/>
      <family val="2"/>
    </font>
    <font>
      <b/>
      <sz val="12"/>
      <name val="Arial Narrow"/>
      <family val="2"/>
    </font>
    <font>
      <sz val="11"/>
      <name val="Arial Narrow"/>
      <family val="2"/>
    </font>
    <font>
      <sz val="12"/>
      <name val="Arial Narrow"/>
      <family val="2"/>
    </font>
    <font>
      <b/>
      <sz val="11"/>
      <name val="Arial Narrow"/>
      <family val="2"/>
    </font>
    <font>
      <i/>
      <sz val="12"/>
      <name val="Arial Narrow"/>
      <family val="2"/>
    </font>
    <font>
      <sz val="14"/>
      <name val="Arial Narrow"/>
      <family val="2"/>
    </font>
    <font>
      <sz val="7"/>
      <name val="Arial Narrow"/>
      <family val="2"/>
    </font>
    <font>
      <b/>
      <sz val="12"/>
      <name val="Arial Narrow"/>
      <family val="2"/>
      <charset val="1"/>
    </font>
    <font>
      <sz val="12"/>
      <name val="Arial Narrow"/>
      <family val="2"/>
      <charset val="1"/>
    </font>
    <font>
      <b/>
      <sz val="11"/>
      <name val="Arial Narrow"/>
      <family val="2"/>
      <charset val="1"/>
    </font>
    <font>
      <sz val="11"/>
      <name val="Calibri Light"/>
      <family val="2"/>
      <scheme val="major"/>
    </font>
  </fonts>
  <fills count="6">
    <fill>
      <patternFill patternType="none"/>
    </fill>
    <fill>
      <patternFill patternType="gray125"/>
    </fill>
    <fill>
      <patternFill patternType="solid">
        <fgColor rgb="FF00FF0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79998168889431442"/>
        <bgColor indexed="64"/>
      </patternFill>
    </fill>
  </fills>
  <borders count="20">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thin">
        <color auto="1"/>
      </left>
      <right/>
      <top style="medium">
        <color indexed="64"/>
      </top>
      <bottom style="thin">
        <color auto="1"/>
      </bottom>
      <diagonal/>
    </border>
    <border>
      <left style="medium">
        <color indexed="64"/>
      </left>
      <right style="thin">
        <color auto="1"/>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s>
  <cellStyleXfs count="1">
    <xf numFmtId="0" fontId="0" fillId="0" borderId="0"/>
  </cellStyleXfs>
  <cellXfs count="126">
    <xf numFmtId="0" fontId="0" fillId="0" borderId="0" xfId="0"/>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vertical="center" wrapText="1"/>
    </xf>
    <xf numFmtId="0" fontId="2" fillId="3" borderId="1" xfId="0" applyFont="1" applyFill="1" applyBorder="1" applyAlignment="1">
      <alignment horizontal="lef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vertical="center" wrapText="1"/>
    </xf>
    <xf numFmtId="0" fontId="2" fillId="4" borderId="1" xfId="0" applyFont="1" applyFill="1" applyBorder="1" applyAlignment="1">
      <alignment horizontal="left" vertical="center" wrapText="1"/>
    </xf>
    <xf numFmtId="0" fontId="3" fillId="4" borderId="1" xfId="0" applyFont="1" applyFill="1" applyBorder="1" applyAlignment="1">
      <alignment vertical="center" wrapText="1"/>
    </xf>
    <xf numFmtId="0" fontId="3" fillId="4" borderId="1" xfId="0" applyFont="1" applyFill="1" applyBorder="1" applyAlignment="1">
      <alignment horizontal="center" vertical="center" wrapText="1"/>
    </xf>
    <xf numFmtId="2" fontId="5" fillId="4"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vertical="center" wrapText="1"/>
    </xf>
    <xf numFmtId="2" fontId="5"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vertic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3" fillId="0" borderId="0" xfId="0" applyFont="1" applyAlignment="1">
      <alignment horizontal="center" vertical="center" wrapText="1"/>
    </xf>
    <xf numFmtId="2" fontId="3" fillId="2" borderId="0" xfId="0" applyNumberFormat="1" applyFont="1" applyFill="1" applyAlignment="1">
      <alignment horizontal="center" vertical="center" wrapText="1"/>
    </xf>
    <xf numFmtId="0" fontId="4" fillId="3"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10" fillId="0" borderId="0" xfId="0" applyFont="1" applyAlignment="1">
      <alignment vertical="center" wrapText="1"/>
    </xf>
    <xf numFmtId="0" fontId="9" fillId="0" borderId="4" xfId="0" applyFont="1" applyBorder="1" applyAlignment="1">
      <alignment horizontal="center" vertical="center" wrapText="1"/>
    </xf>
    <xf numFmtId="0" fontId="10" fillId="0" borderId="4" xfId="0" applyFont="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top" wrapText="1"/>
    </xf>
    <xf numFmtId="0" fontId="9" fillId="0" borderId="1" xfId="0" applyFont="1" applyBorder="1" applyAlignment="1">
      <alignment horizontal="left" vertical="center" wrapText="1"/>
    </xf>
    <xf numFmtId="0" fontId="10" fillId="0" borderId="1" xfId="0" applyFont="1" applyBorder="1" applyAlignment="1">
      <alignment horizontal="left" vertical="top" wrapText="1"/>
    </xf>
    <xf numFmtId="0" fontId="10" fillId="0" borderId="1" xfId="0" applyFont="1" applyBorder="1" applyAlignment="1" applyProtection="1">
      <alignment vertical="top" wrapText="1"/>
      <protection locked="0"/>
    </xf>
    <xf numFmtId="0" fontId="10" fillId="0" borderId="1" xfId="0" applyFont="1" applyBorder="1" applyAlignment="1">
      <alignment vertical="top" wrapText="1"/>
    </xf>
    <xf numFmtId="0" fontId="10" fillId="0" borderId="1" xfId="0" applyFont="1" applyBorder="1" applyAlignment="1">
      <alignment vertical="center" wrapText="1"/>
    </xf>
    <xf numFmtId="0" fontId="10" fillId="0" borderId="1" xfId="0" applyFont="1" applyBorder="1" applyAlignment="1">
      <alignment horizontal="center" vertical="top" wrapText="1"/>
    </xf>
    <xf numFmtId="0" fontId="10" fillId="0" borderId="1" xfId="0" applyFont="1" applyBorder="1" applyAlignment="1" applyProtection="1">
      <alignment horizontal="left" vertical="top" wrapText="1"/>
      <protection locked="0"/>
    </xf>
    <xf numFmtId="0" fontId="9" fillId="0" borderId="1" xfId="0" applyFont="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vertical="top" wrapText="1"/>
    </xf>
    <xf numFmtId="0" fontId="10" fillId="0" borderId="1" xfId="0" applyFont="1" applyBorder="1" applyAlignment="1">
      <alignment horizontal="left" vertical="center" wrapText="1"/>
    </xf>
    <xf numFmtId="0" fontId="11" fillId="0" borderId="1" xfId="0" applyFont="1" applyBorder="1" applyAlignment="1">
      <alignment horizontal="center" vertical="center" wrapText="1"/>
    </xf>
    <xf numFmtId="0" fontId="9" fillId="0" borderId="3" xfId="0" applyFont="1" applyBorder="1" applyAlignment="1">
      <alignment horizontal="left" vertical="center" wrapText="1"/>
    </xf>
    <xf numFmtId="0" fontId="10" fillId="0" borderId="3" xfId="0" applyFont="1" applyFill="1" applyBorder="1" applyAlignment="1">
      <alignment horizontal="lef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Fill="1" applyAlignment="1">
      <alignment vertical="center" wrapText="1"/>
    </xf>
    <xf numFmtId="0" fontId="10" fillId="0" borderId="4" xfId="0" applyFont="1" applyFill="1" applyBorder="1" applyAlignment="1">
      <alignment horizontal="left" vertical="top" wrapText="1"/>
    </xf>
    <xf numFmtId="0" fontId="10" fillId="0" borderId="18" xfId="0" applyFont="1" applyBorder="1" applyAlignment="1" applyProtection="1">
      <alignment horizontal="left" vertical="top" wrapText="1"/>
      <protection locked="0"/>
    </xf>
    <xf numFmtId="0" fontId="5"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2" fontId="3" fillId="3" borderId="1" xfId="0" applyNumberFormat="1" applyFont="1" applyFill="1" applyBorder="1" applyAlignment="1">
      <alignment horizontal="center" vertical="center" wrapText="1"/>
    </xf>
    <xf numFmtId="0" fontId="4" fillId="5" borderId="1" xfId="0" applyFont="1" applyFill="1" applyBorder="1" applyAlignment="1">
      <alignment horizontal="left" vertical="center" wrapText="1"/>
    </xf>
    <xf numFmtId="2" fontId="3" fillId="5"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4" fillId="4" borderId="4" xfId="0" applyFont="1" applyFill="1" applyBorder="1" applyAlignment="1">
      <alignment horizontal="left" vertical="center" wrapText="1"/>
    </xf>
    <xf numFmtId="2" fontId="3" fillId="5" borderId="3"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0" fontId="4" fillId="3" borderId="3" xfId="0" applyFont="1" applyFill="1" applyBorder="1" applyAlignment="1">
      <alignment horizontal="left" vertical="center" wrapText="1"/>
    </xf>
    <xf numFmtId="2" fontId="3" fillId="3" borderId="3"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12" fillId="0" borderId="0" xfId="0" applyFont="1" applyAlignment="1">
      <alignment horizontal="left" vertical="center"/>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3" xfId="0" applyFont="1" applyBorder="1" applyAlignment="1">
      <alignment horizontal="left" vertical="center" wrapText="1"/>
    </xf>
    <xf numFmtId="0" fontId="10" fillId="0" borderId="7" xfId="0" applyFont="1" applyBorder="1" applyAlignment="1">
      <alignment horizontal="left" vertical="center" wrapText="1"/>
    </xf>
    <xf numFmtId="0" fontId="10" fillId="0" borderId="4" xfId="0" applyFont="1" applyBorder="1" applyAlignment="1">
      <alignment horizontal="left" vertical="center" wrapText="1"/>
    </xf>
    <xf numFmtId="0" fontId="9" fillId="0" borderId="3"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 xfId="0" applyFont="1" applyBorder="1" applyAlignment="1">
      <alignment horizontal="left" vertical="center" wrapText="1"/>
    </xf>
    <xf numFmtId="0" fontId="10" fillId="0" borderId="3"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6" xfId="0" applyFont="1" applyBorder="1" applyAlignment="1">
      <alignment horizontal="left" vertical="top" wrapText="1"/>
    </xf>
    <xf numFmtId="0" fontId="10" fillId="0" borderId="17" xfId="0" applyFont="1" applyBorder="1" applyAlignment="1">
      <alignment horizontal="left" vertical="top" wrapText="1"/>
    </xf>
    <xf numFmtId="0" fontId="10" fillId="0" borderId="16" xfId="0" applyFont="1" applyBorder="1" applyAlignment="1">
      <alignment horizontal="left" vertical="top" wrapText="1"/>
    </xf>
    <xf numFmtId="0" fontId="10" fillId="0" borderId="6" xfId="0" applyFont="1" applyBorder="1" applyAlignment="1">
      <alignment horizontal="center" vertical="top" wrapText="1"/>
    </xf>
    <xf numFmtId="0" fontId="10" fillId="0" borderId="16" xfId="0" applyFont="1" applyBorder="1" applyAlignment="1">
      <alignment horizontal="center" vertical="top" wrapText="1"/>
    </xf>
    <xf numFmtId="0" fontId="10" fillId="0" borderId="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2" fontId="3" fillId="5" borderId="3" xfId="0" applyNumberFormat="1" applyFont="1" applyFill="1" applyBorder="1" applyAlignment="1">
      <alignment horizontal="center" vertical="center" wrapText="1"/>
    </xf>
    <xf numFmtId="2" fontId="3" fillId="5" borderId="4" xfId="0" applyNumberFormat="1" applyFont="1" applyFill="1" applyBorder="1" applyAlignment="1">
      <alignment horizontal="center" vertical="center" wrapText="1"/>
    </xf>
    <xf numFmtId="0" fontId="4" fillId="5"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2" fontId="3" fillId="5" borderId="1" xfId="0" applyNumberFormat="1" applyFont="1" applyFill="1" applyBorder="1" applyAlignment="1">
      <alignment horizontal="center" vertical="center" wrapText="1"/>
    </xf>
    <xf numFmtId="0" fontId="1" fillId="4" borderId="3"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2" fontId="3" fillId="4" borderId="3" xfId="0" applyNumberFormat="1" applyFont="1" applyFill="1" applyBorder="1" applyAlignment="1">
      <alignment horizontal="center" vertical="center" wrapText="1"/>
    </xf>
    <xf numFmtId="2" fontId="3" fillId="4" borderId="4" xfId="0" applyNumberFormat="1"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1" xfId="0" applyFont="1" applyBorder="1" applyAlignment="1">
      <alignment horizontal="center" vertical="center" wrapText="1"/>
    </xf>
    <xf numFmtId="0" fontId="1" fillId="3" borderId="1" xfId="0" applyFont="1" applyFill="1" applyBorder="1" applyAlignment="1">
      <alignment horizontal="left" vertical="center" wrapText="1"/>
    </xf>
    <xf numFmtId="2" fontId="3" fillId="3" borderId="1" xfId="0" applyNumberFormat="1"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 xfId="0" applyFont="1" applyBorder="1" applyAlignment="1">
      <alignment horizontal="center" vertical="center" wrapText="1"/>
    </xf>
  </cellXfs>
  <cellStyles count="1">
    <cellStyle name="Normal" xfId="0" builtinId="0"/>
  </cellStyles>
  <dxfs count="2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3"/>
  <sheetViews>
    <sheetView tabSelected="1" zoomScale="80" zoomScaleNormal="80" workbookViewId="0"/>
  </sheetViews>
  <sheetFormatPr defaultColWidth="8.85546875" defaultRowHeight="15.75" x14ac:dyDescent="0.25"/>
  <cols>
    <col min="1" max="1" width="9.42578125" style="47" customWidth="1"/>
    <col min="2" max="2" width="18.140625" style="48" customWidth="1"/>
    <col min="3" max="3" width="40.5703125" style="49" customWidth="1"/>
    <col min="4" max="4" width="42.42578125" style="28" customWidth="1"/>
    <col min="5" max="5" width="13.7109375" style="49" customWidth="1"/>
    <col min="6" max="6" width="47.140625" style="49" customWidth="1"/>
    <col min="7" max="11" width="29.5703125" style="28" customWidth="1"/>
    <col min="12" max="16384" width="8.85546875" style="28"/>
  </cols>
  <sheetData>
    <row r="1" spans="1:11" x14ac:dyDescent="0.25">
      <c r="A1" s="69" t="s">
        <v>151</v>
      </c>
    </row>
    <row r="3" spans="1:11" ht="29.1" customHeight="1" x14ac:dyDescent="0.25">
      <c r="A3" s="81" t="s">
        <v>16</v>
      </c>
      <c r="B3" s="81" t="s">
        <v>2</v>
      </c>
      <c r="C3" s="96" t="s">
        <v>0</v>
      </c>
      <c r="D3" s="70" t="s">
        <v>18</v>
      </c>
      <c r="E3" s="71" t="s">
        <v>150</v>
      </c>
      <c r="F3" s="71"/>
      <c r="G3" s="82" t="s">
        <v>103</v>
      </c>
      <c r="H3" s="83"/>
      <c r="I3" s="83"/>
      <c r="J3" s="83"/>
      <c r="K3" s="83"/>
    </row>
    <row r="4" spans="1:11" x14ac:dyDescent="0.25">
      <c r="A4" s="81"/>
      <c r="B4" s="81"/>
      <c r="C4" s="96"/>
      <c r="D4" s="70"/>
      <c r="E4" s="31" t="s">
        <v>19</v>
      </c>
      <c r="F4" s="31" t="s">
        <v>1</v>
      </c>
      <c r="G4" s="32">
        <v>4</v>
      </c>
      <c r="H4" s="32">
        <v>3</v>
      </c>
      <c r="I4" s="32">
        <v>2</v>
      </c>
      <c r="J4" s="32">
        <v>1</v>
      </c>
      <c r="K4" s="32">
        <v>0</v>
      </c>
    </row>
    <row r="5" spans="1:11" ht="129" customHeight="1" x14ac:dyDescent="0.25">
      <c r="A5" s="40">
        <v>1</v>
      </c>
      <c r="B5" s="84" t="s">
        <v>8</v>
      </c>
      <c r="C5" s="41" t="s">
        <v>4</v>
      </c>
      <c r="D5" s="33"/>
      <c r="E5" s="31" t="s">
        <v>17</v>
      </c>
      <c r="F5" s="42" t="s">
        <v>72</v>
      </c>
      <c r="G5" s="34" t="s">
        <v>83</v>
      </c>
      <c r="H5" s="34" t="s">
        <v>26</v>
      </c>
      <c r="I5" s="34" t="s">
        <v>27</v>
      </c>
      <c r="J5" s="34" t="s">
        <v>66</v>
      </c>
      <c r="K5" s="34" t="s">
        <v>71</v>
      </c>
    </row>
    <row r="6" spans="1:11" ht="163.5" customHeight="1" x14ac:dyDescent="0.25">
      <c r="A6" s="53">
        <f>A5+1</f>
        <v>2</v>
      </c>
      <c r="B6" s="84"/>
      <c r="C6" s="41" t="s">
        <v>3</v>
      </c>
      <c r="D6" s="33"/>
      <c r="E6" s="31" t="s">
        <v>17</v>
      </c>
      <c r="F6" s="42" t="s">
        <v>98</v>
      </c>
      <c r="G6" s="35" t="s">
        <v>73</v>
      </c>
      <c r="H6" s="35" t="s">
        <v>84</v>
      </c>
      <c r="I6" s="35" t="s">
        <v>28</v>
      </c>
      <c r="J6" s="35" t="s">
        <v>74</v>
      </c>
      <c r="K6" s="35" t="s">
        <v>75</v>
      </c>
    </row>
    <row r="7" spans="1:11" ht="179.25" customHeight="1" x14ac:dyDescent="0.25">
      <c r="A7" s="53">
        <f t="shared" ref="A7:A23" si="0">A6+1</f>
        <v>3</v>
      </c>
      <c r="B7" s="84"/>
      <c r="C7" s="41" t="s">
        <v>5</v>
      </c>
      <c r="D7" s="33"/>
      <c r="E7" s="31" t="s">
        <v>17</v>
      </c>
      <c r="F7" s="42" t="s">
        <v>109</v>
      </c>
      <c r="G7" s="35" t="s">
        <v>110</v>
      </c>
      <c r="H7" s="35" t="s">
        <v>90</v>
      </c>
      <c r="I7" s="35" t="s">
        <v>91</v>
      </c>
      <c r="J7" s="35" t="s">
        <v>92</v>
      </c>
      <c r="K7" s="35" t="s">
        <v>111</v>
      </c>
    </row>
    <row r="8" spans="1:11" ht="68.25" customHeight="1" x14ac:dyDescent="0.25">
      <c r="A8" s="53">
        <f t="shared" si="0"/>
        <v>4</v>
      </c>
      <c r="B8" s="84"/>
      <c r="C8" s="41" t="s">
        <v>114</v>
      </c>
      <c r="D8" s="43" t="s">
        <v>108</v>
      </c>
      <c r="E8" s="31" t="s">
        <v>17</v>
      </c>
      <c r="F8" s="36" t="s">
        <v>116</v>
      </c>
      <c r="G8" s="35" t="s">
        <v>93</v>
      </c>
      <c r="H8" s="35" t="s">
        <v>94</v>
      </c>
      <c r="I8" s="35" t="s">
        <v>95</v>
      </c>
      <c r="J8" s="35" t="s">
        <v>96</v>
      </c>
      <c r="K8" s="35" t="s">
        <v>29</v>
      </c>
    </row>
    <row r="9" spans="1:11" ht="321.75" customHeight="1" x14ac:dyDescent="0.25">
      <c r="A9" s="68">
        <f t="shared" si="0"/>
        <v>5</v>
      </c>
      <c r="B9" s="84"/>
      <c r="C9" s="41" t="s">
        <v>6</v>
      </c>
      <c r="D9" s="33"/>
      <c r="E9" s="31" t="s">
        <v>17</v>
      </c>
      <c r="F9" s="36" t="s">
        <v>133</v>
      </c>
      <c r="G9" s="36" t="s">
        <v>134</v>
      </c>
      <c r="H9" s="36" t="s">
        <v>135</v>
      </c>
      <c r="I9" s="34" t="s">
        <v>136</v>
      </c>
      <c r="J9" s="34" t="s">
        <v>137</v>
      </c>
      <c r="K9" s="34" t="s">
        <v>36</v>
      </c>
    </row>
    <row r="10" spans="1:11" ht="132.75" customHeight="1" x14ac:dyDescent="0.25">
      <c r="A10" s="53">
        <f t="shared" si="0"/>
        <v>6</v>
      </c>
      <c r="B10" s="45"/>
      <c r="C10" s="41" t="s">
        <v>115</v>
      </c>
      <c r="D10" s="33"/>
      <c r="E10" s="31" t="s">
        <v>17</v>
      </c>
      <c r="F10" s="42" t="s">
        <v>141</v>
      </c>
      <c r="G10" s="34" t="s">
        <v>139</v>
      </c>
      <c r="H10" s="34" t="s">
        <v>140</v>
      </c>
      <c r="I10" s="34" t="s">
        <v>138</v>
      </c>
      <c r="J10" s="90" t="s">
        <v>37</v>
      </c>
      <c r="K10" s="91"/>
    </row>
    <row r="11" spans="1:11" ht="247.5" customHeight="1" x14ac:dyDescent="0.25">
      <c r="A11" s="53">
        <f t="shared" si="0"/>
        <v>7</v>
      </c>
      <c r="B11" s="72" t="s">
        <v>9</v>
      </c>
      <c r="C11" s="41" t="s">
        <v>7</v>
      </c>
      <c r="D11" s="33"/>
      <c r="E11" s="31" t="s">
        <v>17</v>
      </c>
      <c r="F11" s="41" t="s">
        <v>99</v>
      </c>
      <c r="G11" s="36" t="s">
        <v>147</v>
      </c>
      <c r="H11" s="36" t="s">
        <v>148</v>
      </c>
      <c r="I11" s="36" t="s">
        <v>149</v>
      </c>
      <c r="J11" s="90" t="s">
        <v>37</v>
      </c>
      <c r="K11" s="91"/>
    </row>
    <row r="12" spans="1:11" ht="170.25" customHeight="1" x14ac:dyDescent="0.25">
      <c r="A12" s="53">
        <f t="shared" si="0"/>
        <v>8</v>
      </c>
      <c r="B12" s="74"/>
      <c r="C12" s="50" t="s">
        <v>117</v>
      </c>
      <c r="D12" s="29"/>
      <c r="E12" s="32" t="s">
        <v>17</v>
      </c>
      <c r="F12" s="36" t="s">
        <v>65</v>
      </c>
      <c r="G12" s="87" t="s">
        <v>118</v>
      </c>
      <c r="H12" s="88"/>
      <c r="I12" s="88"/>
      <c r="J12" s="88"/>
      <c r="K12" s="89"/>
    </row>
    <row r="13" spans="1:11" ht="161.25" customHeight="1" x14ac:dyDescent="0.25">
      <c r="A13" s="53">
        <f t="shared" si="0"/>
        <v>9</v>
      </c>
      <c r="B13" s="84" t="s">
        <v>10</v>
      </c>
      <c r="C13" s="95" t="s">
        <v>11</v>
      </c>
      <c r="D13" s="37" t="s">
        <v>13</v>
      </c>
      <c r="E13" s="31" t="s">
        <v>17</v>
      </c>
      <c r="F13" s="36" t="s">
        <v>62</v>
      </c>
      <c r="G13" s="34" t="s">
        <v>70</v>
      </c>
      <c r="H13" s="34" t="s">
        <v>69</v>
      </c>
      <c r="I13" s="34" t="s">
        <v>68</v>
      </c>
      <c r="J13" s="34" t="s">
        <v>67</v>
      </c>
      <c r="K13" s="34" t="s">
        <v>85</v>
      </c>
    </row>
    <row r="14" spans="1:11" ht="99" customHeight="1" x14ac:dyDescent="0.25">
      <c r="A14" s="53">
        <f t="shared" si="0"/>
        <v>10</v>
      </c>
      <c r="B14" s="84"/>
      <c r="C14" s="95"/>
      <c r="D14" s="37" t="s">
        <v>12</v>
      </c>
      <c r="E14" s="31" t="s">
        <v>17</v>
      </c>
      <c r="F14" s="36" t="s">
        <v>104</v>
      </c>
      <c r="G14" s="38" t="s">
        <v>30</v>
      </c>
      <c r="H14" s="38" t="s">
        <v>31</v>
      </c>
      <c r="I14" s="38" t="s">
        <v>32</v>
      </c>
      <c r="J14" s="38" t="s">
        <v>33</v>
      </c>
      <c r="K14" s="38" t="s">
        <v>86</v>
      </c>
    </row>
    <row r="15" spans="1:11" ht="146.25" customHeight="1" x14ac:dyDescent="0.25">
      <c r="A15" s="53">
        <f t="shared" si="0"/>
        <v>11</v>
      </c>
      <c r="B15" s="84"/>
      <c r="C15" s="46" t="s">
        <v>25</v>
      </c>
      <c r="D15" s="37" t="s">
        <v>113</v>
      </c>
      <c r="E15" s="31" t="s">
        <v>17</v>
      </c>
      <c r="F15" s="36" t="s">
        <v>119</v>
      </c>
      <c r="G15" s="36" t="s">
        <v>78</v>
      </c>
      <c r="H15" s="36" t="s">
        <v>79</v>
      </c>
      <c r="I15" s="36" t="s">
        <v>80</v>
      </c>
      <c r="J15" s="36" t="s">
        <v>81</v>
      </c>
      <c r="K15" s="36" t="s">
        <v>82</v>
      </c>
    </row>
    <row r="16" spans="1:11" ht="36" customHeight="1" x14ac:dyDescent="0.25">
      <c r="A16" s="72">
        <f t="shared" si="0"/>
        <v>12</v>
      </c>
      <c r="B16" s="84"/>
      <c r="C16" s="85" t="s">
        <v>102</v>
      </c>
      <c r="D16" s="75" t="s">
        <v>14</v>
      </c>
      <c r="E16" s="78" t="s">
        <v>17</v>
      </c>
      <c r="F16" s="36" t="s">
        <v>100</v>
      </c>
      <c r="G16" s="92" t="s">
        <v>38</v>
      </c>
      <c r="H16" s="93"/>
      <c r="I16" s="93"/>
      <c r="J16" s="93"/>
      <c r="K16" s="94"/>
    </row>
    <row r="17" spans="1:11" ht="53.25" customHeight="1" x14ac:dyDescent="0.25">
      <c r="A17" s="73"/>
      <c r="B17" s="84"/>
      <c r="C17" s="86"/>
      <c r="D17" s="76"/>
      <c r="E17" s="79"/>
      <c r="F17" s="36" t="s">
        <v>39</v>
      </c>
      <c r="G17" s="36" t="s">
        <v>40</v>
      </c>
      <c r="H17" s="36" t="s">
        <v>41</v>
      </c>
      <c r="I17" s="36" t="s">
        <v>42</v>
      </c>
      <c r="J17" s="36" t="s">
        <v>43</v>
      </c>
      <c r="K17" s="36" t="s">
        <v>35</v>
      </c>
    </row>
    <row r="18" spans="1:11" ht="53.25" customHeight="1" x14ac:dyDescent="0.25">
      <c r="A18" s="73"/>
      <c r="B18" s="84"/>
      <c r="C18" s="86"/>
      <c r="D18" s="76"/>
      <c r="E18" s="79"/>
      <c r="F18" s="36" t="s">
        <v>44</v>
      </c>
      <c r="G18" s="36" t="s">
        <v>45</v>
      </c>
      <c r="H18" s="36" t="s">
        <v>46</v>
      </c>
      <c r="I18" s="36" t="s">
        <v>47</v>
      </c>
      <c r="J18" s="36" t="s">
        <v>48</v>
      </c>
      <c r="K18" s="36" t="s">
        <v>35</v>
      </c>
    </row>
    <row r="19" spans="1:11" ht="53.25" customHeight="1" x14ac:dyDescent="0.25">
      <c r="A19" s="73"/>
      <c r="B19" s="84"/>
      <c r="C19" s="86"/>
      <c r="D19" s="76"/>
      <c r="E19" s="79"/>
      <c r="F19" s="36" t="s">
        <v>49</v>
      </c>
      <c r="G19" s="36" t="s">
        <v>50</v>
      </c>
      <c r="H19" s="36" t="s">
        <v>51</v>
      </c>
      <c r="I19" s="36" t="s">
        <v>52</v>
      </c>
      <c r="J19" s="36" t="s">
        <v>53</v>
      </c>
      <c r="K19" s="36" t="s">
        <v>35</v>
      </c>
    </row>
    <row r="20" spans="1:11" ht="53.25" customHeight="1" x14ac:dyDescent="0.25">
      <c r="A20" s="74"/>
      <c r="B20" s="84"/>
      <c r="C20" s="86"/>
      <c r="D20" s="77"/>
      <c r="E20" s="80"/>
      <c r="F20" s="36" t="s">
        <v>54</v>
      </c>
      <c r="G20" s="36" t="s">
        <v>55</v>
      </c>
      <c r="H20" s="36" t="s">
        <v>56</v>
      </c>
      <c r="I20" s="36" t="s">
        <v>57</v>
      </c>
      <c r="J20" s="36" t="s">
        <v>58</v>
      </c>
      <c r="K20" s="36" t="s">
        <v>35</v>
      </c>
    </row>
    <row r="21" spans="1:11" ht="121.5" customHeight="1" x14ac:dyDescent="0.25">
      <c r="A21" s="53">
        <f>A16+1</f>
        <v>13</v>
      </c>
      <c r="B21" s="84"/>
      <c r="C21" s="86"/>
      <c r="D21" s="30" t="s">
        <v>112</v>
      </c>
      <c r="E21" s="44" t="s">
        <v>17</v>
      </c>
      <c r="F21" s="36" t="s">
        <v>64</v>
      </c>
      <c r="G21" s="51" t="s">
        <v>120</v>
      </c>
      <c r="H21" s="51" t="s">
        <v>76</v>
      </c>
      <c r="I21" s="51" t="s">
        <v>77</v>
      </c>
      <c r="J21" s="51" t="s">
        <v>121</v>
      </c>
      <c r="K21" s="51" t="s">
        <v>63</v>
      </c>
    </row>
    <row r="22" spans="1:11" ht="177.75" customHeight="1" x14ac:dyDescent="0.25">
      <c r="A22" s="53">
        <f t="shared" si="0"/>
        <v>14</v>
      </c>
      <c r="B22" s="84"/>
      <c r="C22" s="86"/>
      <c r="D22" s="37" t="s">
        <v>101</v>
      </c>
      <c r="E22" s="31" t="s">
        <v>17</v>
      </c>
      <c r="F22" s="42" t="s">
        <v>129</v>
      </c>
      <c r="G22" s="39" t="s">
        <v>106</v>
      </c>
      <c r="H22" s="39" t="s">
        <v>107</v>
      </c>
      <c r="I22" s="39" t="s">
        <v>105</v>
      </c>
      <c r="J22" s="39" t="s">
        <v>34</v>
      </c>
      <c r="K22" s="35" t="s">
        <v>35</v>
      </c>
    </row>
    <row r="23" spans="1:11" ht="130.5" customHeight="1" x14ac:dyDescent="0.25">
      <c r="A23" s="53">
        <f t="shared" si="0"/>
        <v>15</v>
      </c>
      <c r="B23" s="84"/>
      <c r="C23" s="41" t="s">
        <v>15</v>
      </c>
      <c r="D23" s="37"/>
      <c r="E23" s="31" t="s">
        <v>17</v>
      </c>
      <c r="F23" s="36" t="s">
        <v>59</v>
      </c>
      <c r="G23" s="36" t="s">
        <v>87</v>
      </c>
      <c r="H23" s="36" t="s">
        <v>88</v>
      </c>
      <c r="I23" s="36" t="s">
        <v>89</v>
      </c>
      <c r="J23" s="36" t="s">
        <v>61</v>
      </c>
      <c r="K23" s="36" t="s">
        <v>60</v>
      </c>
    </row>
  </sheetData>
  <mergeCells count="18">
    <mergeCell ref="G3:K3"/>
    <mergeCell ref="B13:B23"/>
    <mergeCell ref="C16:C22"/>
    <mergeCell ref="G12:K12"/>
    <mergeCell ref="B11:B12"/>
    <mergeCell ref="B5:B9"/>
    <mergeCell ref="J11:K11"/>
    <mergeCell ref="G16:K16"/>
    <mergeCell ref="C13:C14"/>
    <mergeCell ref="J10:K10"/>
    <mergeCell ref="B3:B4"/>
    <mergeCell ref="C3:C4"/>
    <mergeCell ref="D3:D4"/>
    <mergeCell ref="E3:F3"/>
    <mergeCell ref="A16:A20"/>
    <mergeCell ref="D16:D20"/>
    <mergeCell ref="E16:E20"/>
    <mergeCell ref="A3:A4"/>
  </mergeCells>
  <conditionalFormatting sqref="B5 B3:D3 E5:E11">
    <cfRule type="cellIs" dxfId="20" priority="12" operator="equal">
      <formula>"Tidak dinilai"</formula>
    </cfRule>
  </conditionalFormatting>
  <conditionalFormatting sqref="D8 E13:E16 E22:E23">
    <cfRule type="cellIs" dxfId="19" priority="7" operator="equal">
      <formula>"Tidak dinilai"</formula>
    </cfRule>
  </conditionalFormatting>
  <conditionalFormatting sqref="D6">
    <cfRule type="cellIs" dxfId="18" priority="10" operator="equal">
      <formula>"Tidak dinilai"</formula>
    </cfRule>
  </conditionalFormatting>
  <conditionalFormatting sqref="D5">
    <cfRule type="cellIs" dxfId="17" priority="11" operator="equal">
      <formula>"Tidak dinilai"</formula>
    </cfRule>
  </conditionalFormatting>
  <conditionalFormatting sqref="D7">
    <cfRule type="cellIs" dxfId="16" priority="9" operator="equal">
      <formula>"Tidak dinilai"</formula>
    </cfRule>
  </conditionalFormatting>
  <conditionalFormatting sqref="D11">
    <cfRule type="cellIs" dxfId="15" priority="6" operator="equal">
      <formula>"Tidak dinilai"</formula>
    </cfRule>
  </conditionalFormatting>
  <conditionalFormatting sqref="A3">
    <cfRule type="cellIs" dxfId="14" priority="5" operator="equal">
      <formula>"Tidak dinilai"</formula>
    </cfRule>
  </conditionalFormatting>
  <conditionalFormatting sqref="E4:F4">
    <cfRule type="cellIs" dxfId="13" priority="4" operator="equal">
      <formula>"Tidak dinilai"</formula>
    </cfRule>
  </conditionalFormatting>
  <conditionalFormatting sqref="G4:K4">
    <cfRule type="cellIs" dxfId="12" priority="3" operator="equal">
      <formula>"Tidak dinilai"</formula>
    </cfRule>
  </conditionalFormatting>
  <conditionalFormatting sqref="D9:D10">
    <cfRule type="cellIs" dxfId="11" priority="8" operator="equal">
      <formula>"Tidak dinilai"</formula>
    </cfRule>
  </conditionalFormatting>
  <conditionalFormatting sqref="E12">
    <cfRule type="cellIs" dxfId="10" priority="2" operator="equal">
      <formula>"Tidak dinilai"</formula>
    </cfRule>
  </conditionalFormatting>
  <conditionalFormatting sqref="E21">
    <cfRule type="cellIs" dxfId="9" priority="1" operator="equal">
      <formula>"Tidak dinilai"</formula>
    </cfRule>
  </conditionalFormatting>
  <dataValidations count="1">
    <dataValidation type="list" allowBlank="1" showInputMessage="1" showErrorMessage="1" sqref="E21:E23 E5:E16" xr:uid="{00000000-0002-0000-0000-000000000000}">
      <formula1>"Diminta, Tidak Diminta"</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M21"/>
  <sheetViews>
    <sheetView workbookViewId="0">
      <selection activeCell="D19" sqref="D19"/>
    </sheetView>
  </sheetViews>
  <sheetFormatPr defaultColWidth="8.85546875" defaultRowHeight="18" x14ac:dyDescent="0.25"/>
  <cols>
    <col min="1" max="1" width="9.42578125" style="3" customWidth="1"/>
    <col min="2" max="2" width="20.5703125" style="4" customWidth="1"/>
    <col min="3" max="3" width="50" style="2" customWidth="1"/>
    <col min="4" max="4" width="65" style="2" customWidth="1"/>
    <col min="5" max="6" width="6.28515625" style="1" customWidth="1"/>
    <col min="7" max="8" width="6.28515625" style="24" customWidth="1"/>
    <col min="9" max="10" width="6.28515625" style="1" customWidth="1"/>
    <col min="11" max="11" width="9" style="1" customWidth="1"/>
    <col min="12" max="12" width="8.85546875" style="1"/>
    <col min="13" max="13" width="10.140625" style="1" bestFit="1" customWidth="1"/>
    <col min="14" max="16384" width="8.85546875" style="1"/>
  </cols>
  <sheetData>
    <row r="1" spans="1:13" ht="29.1" customHeight="1" x14ac:dyDescent="0.25">
      <c r="A1" s="118" t="s">
        <v>16</v>
      </c>
      <c r="B1" s="120" t="s">
        <v>2</v>
      </c>
      <c r="C1" s="122" t="s">
        <v>0</v>
      </c>
      <c r="D1" s="124" t="s">
        <v>18</v>
      </c>
      <c r="E1" s="112" t="s">
        <v>20</v>
      </c>
      <c r="F1" s="113"/>
      <c r="G1" s="112" t="s">
        <v>21</v>
      </c>
      <c r="H1" s="113"/>
      <c r="I1" s="112" t="s">
        <v>22</v>
      </c>
      <c r="J1" s="113"/>
      <c r="K1" s="113" t="s">
        <v>23</v>
      </c>
    </row>
    <row r="2" spans="1:13" s="2" customFormat="1" ht="15.75" customHeight="1" x14ac:dyDescent="0.25">
      <c r="A2" s="119"/>
      <c r="B2" s="121"/>
      <c r="C2" s="123"/>
      <c r="D2" s="125"/>
      <c r="E2" s="114"/>
      <c r="F2" s="115"/>
      <c r="G2" s="114"/>
      <c r="H2" s="115"/>
      <c r="I2" s="114"/>
      <c r="J2" s="115"/>
      <c r="K2" s="115"/>
    </row>
    <row r="3" spans="1:13" ht="21" customHeight="1" x14ac:dyDescent="0.25">
      <c r="A3" s="5">
        <v>1</v>
      </c>
      <c r="B3" s="116" t="s">
        <v>8</v>
      </c>
      <c r="C3" s="6" t="s">
        <v>123</v>
      </c>
      <c r="D3" s="7"/>
      <c r="E3" s="111">
        <v>7</v>
      </c>
      <c r="F3" s="117">
        <f>E3/$E$18</f>
        <v>0.3888888888888889</v>
      </c>
      <c r="G3" s="62">
        <v>6</v>
      </c>
      <c r="H3" s="54">
        <f t="shared" ref="H3:H8" si="0">G3/(SUM($G$3:$G$8))</f>
        <v>0.17647058823529413</v>
      </c>
      <c r="I3" s="8"/>
      <c r="J3" s="9"/>
      <c r="K3" s="10">
        <f>$F$3*H3*100</f>
        <v>6.8627450980392162</v>
      </c>
      <c r="L3" s="2"/>
      <c r="M3" s="2"/>
    </row>
    <row r="4" spans="1:13" ht="21" customHeight="1" x14ac:dyDescent="0.25">
      <c r="A4" s="5">
        <f>A3+1</f>
        <v>2</v>
      </c>
      <c r="B4" s="116"/>
      <c r="C4" s="6" t="s">
        <v>124</v>
      </c>
      <c r="D4" s="7"/>
      <c r="E4" s="111"/>
      <c r="F4" s="117"/>
      <c r="G4" s="62">
        <v>3</v>
      </c>
      <c r="H4" s="54">
        <f t="shared" si="0"/>
        <v>8.8235294117647065E-2</v>
      </c>
      <c r="I4" s="8"/>
      <c r="J4" s="9"/>
      <c r="K4" s="10">
        <f t="shared" ref="K4:K8" si="1">$F$3*H4*100</f>
        <v>3.4313725490196081</v>
      </c>
      <c r="L4" s="2"/>
      <c r="M4" s="2"/>
    </row>
    <row r="5" spans="1:13" ht="21" customHeight="1" x14ac:dyDescent="0.25">
      <c r="A5" s="5">
        <f t="shared" ref="A5:A17" si="2">A4+1</f>
        <v>3</v>
      </c>
      <c r="B5" s="116"/>
      <c r="C5" s="6" t="s">
        <v>125</v>
      </c>
      <c r="D5" s="7"/>
      <c r="E5" s="111"/>
      <c r="F5" s="117"/>
      <c r="G5" s="62">
        <v>8</v>
      </c>
      <c r="H5" s="54">
        <f t="shared" si="0"/>
        <v>0.23529411764705882</v>
      </c>
      <c r="I5" s="8"/>
      <c r="J5" s="9"/>
      <c r="K5" s="10">
        <f t="shared" si="1"/>
        <v>9.1503267973856204</v>
      </c>
      <c r="L5" s="2"/>
      <c r="M5" s="2"/>
    </row>
    <row r="6" spans="1:13" ht="21" customHeight="1" x14ac:dyDescent="0.25">
      <c r="A6" s="5">
        <f t="shared" si="2"/>
        <v>4</v>
      </c>
      <c r="B6" s="116"/>
      <c r="C6" s="66" t="s">
        <v>130</v>
      </c>
      <c r="D6" s="26"/>
      <c r="E6" s="111"/>
      <c r="F6" s="117"/>
      <c r="G6" s="64">
        <v>8</v>
      </c>
      <c r="H6" s="67">
        <f t="shared" si="0"/>
        <v>0.23529411764705882</v>
      </c>
      <c r="I6" s="65"/>
      <c r="J6" s="54"/>
      <c r="K6" s="10">
        <f t="shared" si="1"/>
        <v>9.1503267973856204</v>
      </c>
      <c r="L6" s="2"/>
      <c r="M6" s="2"/>
    </row>
    <row r="7" spans="1:13" ht="21" customHeight="1" x14ac:dyDescent="0.25">
      <c r="A7" s="5">
        <f t="shared" si="2"/>
        <v>5</v>
      </c>
      <c r="B7" s="116"/>
      <c r="C7" s="6" t="s">
        <v>131</v>
      </c>
      <c r="D7" s="26"/>
      <c r="E7" s="111"/>
      <c r="F7" s="117"/>
      <c r="G7" s="61">
        <v>3</v>
      </c>
      <c r="H7" s="54">
        <f t="shared" si="0"/>
        <v>8.8235294117647065E-2</v>
      </c>
      <c r="I7" s="5"/>
      <c r="J7" s="54"/>
      <c r="K7" s="10">
        <f t="shared" si="1"/>
        <v>3.4313725490196081</v>
      </c>
      <c r="L7" s="2"/>
      <c r="M7" s="2"/>
    </row>
    <row r="8" spans="1:13" ht="21" customHeight="1" x14ac:dyDescent="0.25">
      <c r="A8" s="5">
        <f t="shared" si="2"/>
        <v>6</v>
      </c>
      <c r="B8" s="116"/>
      <c r="C8" s="6" t="s">
        <v>143</v>
      </c>
      <c r="D8" s="7"/>
      <c r="E8" s="111"/>
      <c r="F8" s="117"/>
      <c r="G8" s="62">
        <v>6</v>
      </c>
      <c r="H8" s="54">
        <f t="shared" si="0"/>
        <v>0.17647058823529413</v>
      </c>
      <c r="I8" s="8"/>
      <c r="J8" s="9"/>
      <c r="K8" s="10">
        <f t="shared" si="1"/>
        <v>6.8627450980392162</v>
      </c>
      <c r="L8" s="2"/>
      <c r="M8" s="2"/>
    </row>
    <row r="9" spans="1:13" ht="21" customHeight="1" x14ac:dyDescent="0.25">
      <c r="A9" s="11">
        <f t="shared" si="2"/>
        <v>7</v>
      </c>
      <c r="B9" s="104" t="s">
        <v>9</v>
      </c>
      <c r="C9" s="12" t="s">
        <v>145</v>
      </c>
      <c r="D9" s="13"/>
      <c r="E9" s="106">
        <v>6</v>
      </c>
      <c r="F9" s="108">
        <f>E9/$E$18</f>
        <v>0.33333333333333331</v>
      </c>
      <c r="G9" s="62">
        <v>4</v>
      </c>
      <c r="H9" s="57">
        <f>G9/SUM($G$9:$G$10)</f>
        <v>0.4</v>
      </c>
      <c r="I9" s="14"/>
      <c r="J9" s="15"/>
      <c r="K9" s="16">
        <f>$F$9*H9*100</f>
        <v>13.333333333333334</v>
      </c>
      <c r="L9" s="2"/>
      <c r="M9" s="2"/>
    </row>
    <row r="10" spans="1:13" ht="21" customHeight="1" x14ac:dyDescent="0.25">
      <c r="A10" s="11">
        <f t="shared" si="2"/>
        <v>8</v>
      </c>
      <c r="B10" s="105"/>
      <c r="C10" s="58" t="s">
        <v>146</v>
      </c>
      <c r="D10" s="27"/>
      <c r="E10" s="107"/>
      <c r="F10" s="109"/>
      <c r="G10" s="63">
        <v>6</v>
      </c>
      <c r="H10" s="57">
        <f>G10/SUM($G$9:$G$10)</f>
        <v>0.6</v>
      </c>
      <c r="I10" s="14"/>
      <c r="J10" s="15"/>
      <c r="K10" s="16">
        <f>$F$9*H10*100</f>
        <v>20</v>
      </c>
      <c r="L10" s="2"/>
      <c r="M10" s="2"/>
    </row>
    <row r="11" spans="1:13" ht="21" customHeight="1" x14ac:dyDescent="0.25">
      <c r="A11" s="17">
        <f t="shared" si="2"/>
        <v>9</v>
      </c>
      <c r="B11" s="110" t="s">
        <v>10</v>
      </c>
      <c r="C11" s="101" t="s">
        <v>126</v>
      </c>
      <c r="D11" s="18" t="s">
        <v>122</v>
      </c>
      <c r="E11" s="111">
        <v>5</v>
      </c>
      <c r="F11" s="103">
        <f>E11/$E$18</f>
        <v>0.27777777777777779</v>
      </c>
      <c r="G11" s="97">
        <v>4</v>
      </c>
      <c r="H11" s="99">
        <f>G11/SUM($G$11:$G$17)</f>
        <v>0.2</v>
      </c>
      <c r="I11" s="52">
        <v>5</v>
      </c>
      <c r="J11" s="56">
        <f>I11/SUM($I$11:$I$12)</f>
        <v>0.41666666666666669</v>
      </c>
      <c r="K11" s="19">
        <f>$F$11*$H$11*J11*100</f>
        <v>2.3148148148148149</v>
      </c>
      <c r="L11" s="2"/>
      <c r="M11" s="2"/>
    </row>
    <row r="12" spans="1:13" ht="21" customHeight="1" x14ac:dyDescent="0.25">
      <c r="A12" s="17">
        <f t="shared" si="2"/>
        <v>10</v>
      </c>
      <c r="B12" s="110"/>
      <c r="C12" s="101"/>
      <c r="D12" s="18" t="s">
        <v>97</v>
      </c>
      <c r="E12" s="111"/>
      <c r="F12" s="103"/>
      <c r="G12" s="98"/>
      <c r="H12" s="100"/>
      <c r="I12" s="52">
        <v>7</v>
      </c>
      <c r="J12" s="56">
        <f>I12/SUM($I$11:$I$12)</f>
        <v>0.58333333333333337</v>
      </c>
      <c r="K12" s="19">
        <f>$F$11*$H$11*J12*100</f>
        <v>3.2407407407407414</v>
      </c>
      <c r="L12" s="2"/>
      <c r="M12" s="2"/>
    </row>
    <row r="13" spans="1:13" ht="21" customHeight="1" x14ac:dyDescent="0.25">
      <c r="A13" s="17">
        <f t="shared" si="2"/>
        <v>11</v>
      </c>
      <c r="B13" s="110"/>
      <c r="C13" s="55" t="s">
        <v>132</v>
      </c>
      <c r="D13" s="18"/>
      <c r="E13" s="111"/>
      <c r="F13" s="103"/>
      <c r="G13" s="60">
        <v>7</v>
      </c>
      <c r="H13" s="59">
        <f>G13/SUM($G$11:$G$17)</f>
        <v>0.35</v>
      </c>
      <c r="I13" s="20"/>
      <c r="J13" s="56"/>
      <c r="K13" s="19">
        <f>F11*H13*100</f>
        <v>9.7222222222222232</v>
      </c>
      <c r="L13" s="2"/>
      <c r="M13" s="2"/>
    </row>
    <row r="14" spans="1:13" ht="21" customHeight="1" x14ac:dyDescent="0.25">
      <c r="A14" s="17">
        <f t="shared" si="2"/>
        <v>12</v>
      </c>
      <c r="B14" s="110"/>
      <c r="C14" s="101" t="s">
        <v>127</v>
      </c>
      <c r="D14" s="18" t="s">
        <v>14</v>
      </c>
      <c r="E14" s="111"/>
      <c r="F14" s="103"/>
      <c r="G14" s="102">
        <v>7</v>
      </c>
      <c r="H14" s="103">
        <f>G14/SUM($G$11:$G$17)</f>
        <v>0.35</v>
      </c>
      <c r="I14" s="52">
        <v>4</v>
      </c>
      <c r="J14" s="56">
        <f>I14/SUM($I$14:$I$16)</f>
        <v>0.2857142857142857</v>
      </c>
      <c r="K14" s="19">
        <f>$F$11*$H$14*J14*100</f>
        <v>2.7777777777777777</v>
      </c>
      <c r="L14" s="2"/>
      <c r="M14" s="2"/>
    </row>
    <row r="15" spans="1:13" ht="21" customHeight="1" x14ac:dyDescent="0.25">
      <c r="A15" s="17">
        <f t="shared" si="2"/>
        <v>13</v>
      </c>
      <c r="B15" s="110"/>
      <c r="C15" s="101"/>
      <c r="D15" s="18" t="s">
        <v>112</v>
      </c>
      <c r="E15" s="111"/>
      <c r="F15" s="103"/>
      <c r="G15" s="102"/>
      <c r="H15" s="103"/>
      <c r="I15" s="52">
        <v>3</v>
      </c>
      <c r="J15" s="56">
        <f>I15/SUM($I$14:$I$16)</f>
        <v>0.21428571428571427</v>
      </c>
      <c r="K15" s="19">
        <f>$F$11*$H$14*J15*100</f>
        <v>2.083333333333333</v>
      </c>
      <c r="L15" s="2"/>
      <c r="M15" s="2"/>
    </row>
    <row r="16" spans="1:13" ht="21" customHeight="1" x14ac:dyDescent="0.25">
      <c r="A16" s="17">
        <f t="shared" si="2"/>
        <v>14</v>
      </c>
      <c r="B16" s="110"/>
      <c r="C16" s="101"/>
      <c r="D16" s="18" t="s">
        <v>144</v>
      </c>
      <c r="E16" s="111"/>
      <c r="F16" s="103"/>
      <c r="G16" s="102"/>
      <c r="H16" s="103"/>
      <c r="I16" s="52">
        <v>7</v>
      </c>
      <c r="J16" s="56">
        <f>I16/SUM($I$14:$I$16)</f>
        <v>0.5</v>
      </c>
      <c r="K16" s="19">
        <f>$F$11*$H$14*J16*100</f>
        <v>4.8611111111111116</v>
      </c>
      <c r="L16" s="2"/>
      <c r="M16" s="2"/>
    </row>
    <row r="17" spans="1:13" ht="21" customHeight="1" x14ac:dyDescent="0.25">
      <c r="A17" s="17">
        <f t="shared" si="2"/>
        <v>15</v>
      </c>
      <c r="B17" s="110"/>
      <c r="C17" s="18" t="s">
        <v>128</v>
      </c>
      <c r="D17" s="18"/>
      <c r="E17" s="111"/>
      <c r="F17" s="103"/>
      <c r="G17" s="62">
        <v>2</v>
      </c>
      <c r="H17" s="56">
        <f>G17/SUM($G$11:$G$17)</f>
        <v>0.1</v>
      </c>
      <c r="I17" s="20"/>
      <c r="J17" s="21"/>
      <c r="K17" s="19">
        <f>+F11*H17*100</f>
        <v>2.7777777777777781</v>
      </c>
      <c r="L17" s="2"/>
      <c r="M17" s="2"/>
    </row>
    <row r="18" spans="1:13" x14ac:dyDescent="0.25">
      <c r="E18" s="22">
        <f>SUM(E3:E17)</f>
        <v>18</v>
      </c>
      <c r="F18" s="23">
        <f>SUM(F3:F17)</f>
        <v>1</v>
      </c>
      <c r="K18" s="22">
        <f>SUM(K3:K17)</f>
        <v>100</v>
      </c>
      <c r="L18" s="2"/>
      <c r="M18" s="2"/>
    </row>
    <row r="19" spans="1:13" x14ac:dyDescent="0.25">
      <c r="G19" s="24">
        <v>1</v>
      </c>
      <c r="H19" s="25">
        <f>SUM(H3:H8)</f>
        <v>1</v>
      </c>
      <c r="I19" s="24"/>
    </row>
    <row r="20" spans="1:13" x14ac:dyDescent="0.25">
      <c r="G20" s="24">
        <v>2</v>
      </c>
      <c r="H20" s="25">
        <f>SUM(H9:H10)</f>
        <v>1</v>
      </c>
      <c r="I20" s="24" t="s">
        <v>24</v>
      </c>
      <c r="J20" s="25">
        <f>SUM(J11:J12)</f>
        <v>1</v>
      </c>
    </row>
    <row r="21" spans="1:13" x14ac:dyDescent="0.25">
      <c r="G21" s="24">
        <v>3</v>
      </c>
      <c r="H21" s="25">
        <f>SUM(H11:H17)</f>
        <v>1</v>
      </c>
      <c r="I21" s="24" t="s">
        <v>142</v>
      </c>
      <c r="J21" s="25">
        <f>SUM(J14:J16)</f>
        <v>1</v>
      </c>
    </row>
  </sheetData>
  <mergeCells count="23">
    <mergeCell ref="A1:A2"/>
    <mergeCell ref="B1:B2"/>
    <mergeCell ref="C1:C2"/>
    <mergeCell ref="D1:D2"/>
    <mergeCell ref="E1:F2"/>
    <mergeCell ref="I1:J2"/>
    <mergeCell ref="K1:K2"/>
    <mergeCell ref="B3:B8"/>
    <mergeCell ref="E3:E8"/>
    <mergeCell ref="F3:F8"/>
    <mergeCell ref="G1:H2"/>
    <mergeCell ref="B9:B10"/>
    <mergeCell ref="E9:E10"/>
    <mergeCell ref="F9:F10"/>
    <mergeCell ref="B11:B17"/>
    <mergeCell ref="C11:C12"/>
    <mergeCell ref="E11:E17"/>
    <mergeCell ref="F11:F17"/>
    <mergeCell ref="G11:G12"/>
    <mergeCell ref="H11:H12"/>
    <mergeCell ref="C14:C16"/>
    <mergeCell ref="G14:G16"/>
    <mergeCell ref="H14:H16"/>
  </mergeCells>
  <conditionalFormatting sqref="D6:D10">
    <cfRule type="cellIs" dxfId="8" priority="9" operator="equal">
      <formula>"Tidak dinilai"</formula>
    </cfRule>
  </conditionalFormatting>
  <conditionalFormatting sqref="D5">
    <cfRule type="cellIs" dxfId="7" priority="5" operator="equal">
      <formula>"Tidak dinilai"</formula>
    </cfRule>
  </conditionalFormatting>
  <conditionalFormatting sqref="B3 B1:D1">
    <cfRule type="cellIs" dxfId="6" priority="8" operator="equal">
      <formula>"Tidak dinilai"</formula>
    </cfRule>
  </conditionalFormatting>
  <conditionalFormatting sqref="D3">
    <cfRule type="cellIs" dxfId="5" priority="7" operator="equal">
      <formula>"Tidak dinilai"</formula>
    </cfRule>
  </conditionalFormatting>
  <conditionalFormatting sqref="E1">
    <cfRule type="cellIs" dxfId="4" priority="3" operator="equal">
      <formula>"Tidak dinilai"</formula>
    </cfRule>
  </conditionalFormatting>
  <conditionalFormatting sqref="G1">
    <cfRule type="cellIs" dxfId="3" priority="2" operator="equal">
      <formula>"Tidak dinilai"</formula>
    </cfRule>
  </conditionalFormatting>
  <conditionalFormatting sqref="I1">
    <cfRule type="cellIs" dxfId="2" priority="1" operator="equal">
      <formula>"Tidak dinilai"</formula>
    </cfRule>
  </conditionalFormatting>
  <conditionalFormatting sqref="D4">
    <cfRule type="cellIs" dxfId="1" priority="6" operator="equal">
      <formula>"Tidak dinilai"</formula>
    </cfRule>
  </conditionalFormatting>
  <conditionalFormatting sqref="A1">
    <cfRule type="cellIs" dxfId="0" priority="4" operator="equal">
      <formula>"Tidak dinilai"</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Matriks Penilaian</vt:lpstr>
      <vt:lpstr>Bobot Magister Terapan-PTS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Gieks Sugiyono</dc:creator>
  <cp:lastModifiedBy>BAN-PT</cp:lastModifiedBy>
  <dcterms:created xsi:type="dcterms:W3CDTF">2020-05-13T13:58:08Z</dcterms:created>
  <dcterms:modified xsi:type="dcterms:W3CDTF">2020-07-27T16:06:54Z</dcterms:modified>
</cp:coreProperties>
</file>