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BAN-PT\AppData\Local\Temp\Rar$DI13.967\"/>
    </mc:Choice>
  </mc:AlternateContent>
  <xr:revisionPtr revIDLastSave="0" documentId="13_ncr:1_{CE9746CE-93C2-4F25-AEB5-F86071E62AD8}" xr6:coauthVersionLast="45" xr6:coauthVersionMax="45" xr10:uidLastSave="{00000000-0000-0000-0000-000000000000}"/>
  <bookViews>
    <workbookView xWindow="-120" yWindow="-120" windowWidth="20730" windowHeight="11160" firstSheet="1" activeTab="1" xr2:uid="{00000000-000D-0000-FFFF-FFFF00000000}"/>
  </bookViews>
  <sheets>
    <sheet name="Antar instrumen" sheetId="7" r:id="rId1"/>
    <sheet name="Matriks Penilaian" sheetId="13" r:id="rId2"/>
    <sheet name="Pembobotan" sheetId="18"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18" l="1"/>
  <c r="A6" i="18" s="1"/>
  <c r="A7" i="18" s="1"/>
  <c r="A8" i="18" s="1"/>
  <c r="A9" i="18" s="1"/>
  <c r="A10" i="18" s="1"/>
  <c r="A11" i="18" s="1"/>
  <c r="A12" i="18" s="1"/>
  <c r="A13" i="18" s="1"/>
  <c r="A14" i="18" s="1"/>
  <c r="A15" i="18" s="1"/>
  <c r="A16" i="18" s="1"/>
  <c r="A17" i="18" s="1"/>
  <c r="A18" i="18" s="1"/>
  <c r="A19" i="18" s="1"/>
  <c r="J8" i="18"/>
  <c r="J7" i="18"/>
  <c r="J21" i="18" s="1"/>
  <c r="K8" i="18"/>
  <c r="K7" i="18"/>
  <c r="E20" i="18"/>
  <c r="H19" i="18"/>
  <c r="J18" i="18"/>
  <c r="J17" i="18"/>
  <c r="J24" i="18" s="1"/>
  <c r="H17" i="18"/>
  <c r="H16" i="18"/>
  <c r="H23" i="18" s="1"/>
  <c r="J15" i="18"/>
  <c r="J14" i="18"/>
  <c r="J23" i="18" s="1"/>
  <c r="H14" i="18"/>
  <c r="F14" i="18"/>
  <c r="K16" i="18" s="1"/>
  <c r="H13" i="18"/>
  <c r="H22" i="18" s="1"/>
  <c r="F13" i="18"/>
  <c r="K13" i="18" s="1"/>
  <c r="H12" i="18"/>
  <c r="H11" i="18"/>
  <c r="J10" i="18"/>
  <c r="J9" i="18"/>
  <c r="J22" i="18" s="1"/>
  <c r="H9" i="18"/>
  <c r="H7" i="18"/>
  <c r="H6" i="18"/>
  <c r="H5" i="18"/>
  <c r="H4" i="18"/>
  <c r="F4" i="18"/>
  <c r="A6" i="13"/>
  <c r="A7" i="13" s="1"/>
  <c r="A8" i="13" s="1"/>
  <c r="A9" i="13" s="1"/>
  <c r="A10" i="13" s="1"/>
  <c r="A11" i="13" s="1"/>
  <c r="A13" i="13" s="1"/>
  <c r="K11" i="18" l="1"/>
  <c r="K10" i="18"/>
  <c r="K12" i="18"/>
  <c r="H21" i="18"/>
  <c r="K9" i="18"/>
  <c r="K17" i="18"/>
  <c r="K18" i="18"/>
  <c r="K19" i="18"/>
  <c r="F20" i="18"/>
  <c r="K4" i="18"/>
  <c r="K5" i="18"/>
  <c r="K6" i="18"/>
  <c r="K14" i="18"/>
  <c r="K15" i="18"/>
  <c r="A14" i="13"/>
  <c r="A15" i="13" s="1"/>
  <c r="A16" i="13" s="1"/>
  <c r="A17" i="13" s="1"/>
  <c r="A18" i="13" s="1"/>
  <c r="A19" i="13" s="1"/>
  <c r="A24" i="13" s="1"/>
  <c r="A25" i="13" s="1"/>
  <c r="K20" i="18" l="1"/>
  <c r="A4" i="7" l="1"/>
  <c r="A5" i="7" s="1"/>
  <c r="A6" i="7" s="1"/>
  <c r="A7" i="7" s="1"/>
  <c r="A8" i="7" s="1"/>
  <c r="A9" i="7" s="1"/>
  <c r="A10" i="7" s="1"/>
  <c r="A11" i="7" s="1"/>
  <c r="A12" i="7" s="1"/>
  <c r="A13" i="7" s="1"/>
  <c r="A14" i="7" s="1"/>
  <c r="A15" i="7" s="1"/>
  <c r="A16" i="7" s="1"/>
  <c r="A17" i="7" s="1"/>
  <c r="A18" i="7" s="1"/>
  <c r="A19" i="7" l="1"/>
  <c r="A20" i="7" s="1"/>
  <c r="A21" i="7" s="1"/>
  <c r="A22" i="7" s="1"/>
  <c r="A23" i="7" s="1"/>
  <c r="A24" i="7" s="1"/>
  <c r="A25" i="7" s="1"/>
  <c r="A26" i="7" s="1"/>
</calcChain>
</file>

<file path=xl/sharedStrings.xml><?xml version="1.0" encoding="utf-8"?>
<sst xmlns="http://schemas.openxmlformats.org/spreadsheetml/2006/main" count="496" uniqueCount="214">
  <si>
    <t>Elemen</t>
  </si>
  <si>
    <t>Indikator</t>
  </si>
  <si>
    <t>Kriteria</t>
  </si>
  <si>
    <t>1.2  Profil Lulusan Program Studi.</t>
  </si>
  <si>
    <t>1.1  Keunikan atau Keunggulan Program Studi.</t>
  </si>
  <si>
    <t>1.3  Capaian Pembelajaran</t>
  </si>
  <si>
    <t>2.1  Calon dosen tetap pada program studi yang diusulkan</t>
  </si>
  <si>
    <t>1.  Kurikulum</t>
  </si>
  <si>
    <t>2.  Dosen</t>
  </si>
  <si>
    <t>3.  Unit Pengelola Program Studi</t>
  </si>
  <si>
    <t xml:space="preserve">3.1  Organisasi dan Tata Kerja Unit Pengelola Program Studi.     </t>
  </si>
  <si>
    <t>3.1.2  Rencana Perwujudan Good Governance dan Lima Pilar Tata Pamong</t>
  </si>
  <si>
    <t>3.1.1  Rancangan Organisasi dan Tata Kerja Unit Pengelola Program Studi</t>
  </si>
  <si>
    <t>3.2  Rancangan Sistem Penjaminan Mutu Internal</t>
  </si>
  <si>
    <t xml:space="preserve">3.3  Sarana dan Prasarana.     </t>
  </si>
  <si>
    <t>3.3.1  Ruang kuliah, ruang kerja dosen, kantor dan perpustakaan</t>
  </si>
  <si>
    <t>3.4  Tenaga Kependidikan</t>
  </si>
  <si>
    <t>Nomor</t>
  </si>
  <si>
    <t>Diminta</t>
  </si>
  <si>
    <t>Tidak Diminta</t>
  </si>
  <si>
    <t>2.2  Luaran Calon Dosen Tetap</t>
  </si>
  <si>
    <t>3.3.2  Ruang belajar mandiri</t>
  </si>
  <si>
    <t>Sub-Elemen</t>
  </si>
  <si>
    <t>Penilaian</t>
  </si>
  <si>
    <t>Bobot Kriteria</t>
  </si>
  <si>
    <t>Bobot Elemen</t>
  </si>
  <si>
    <t>Bobot Sub-Elemen</t>
  </si>
  <si>
    <t>Bobot Butir</t>
  </si>
  <si>
    <t>3.1</t>
  </si>
  <si>
    <t>3.3</t>
  </si>
  <si>
    <t>3.2  Sistem Penjaminan Mutu</t>
  </si>
  <si>
    <t>3.2.2  Syarat kelulusan</t>
  </si>
  <si>
    <t>Keunikan atau keunggulan program studi disusun berdasarkan perbandingan tiga program studi pada tingkat internasional dan nasional yang mencakup tiga aspek</t>
  </si>
  <si>
    <t>Keunikan atau keunggulan program studi disusun berdasarkan perbandingan tiga program studi pada tingkat nasional yang mencakup tiga aspek</t>
  </si>
  <si>
    <t>Pengusul menguraikan profil lulusan program studi yang berupa profesi atau jenis pekerjaan atau bentuk kerja lainnya dan  keterkaitan profil dengan keunggulan atau keunikan program studi</t>
  </si>
  <si>
    <t>Susunan mata kuliah memenuhi empat aspek</t>
  </si>
  <si>
    <t>Jika memenuhi 5 (lima) aspek</t>
  </si>
  <si>
    <t>Jika memenuhi 4 (empat) aspek</t>
  </si>
  <si>
    <t>Jika memenuhi 3 (tiga) aspek</t>
  </si>
  <si>
    <t>Jika memenuhi 1 - 2 aspek</t>
  </si>
  <si>
    <t>Kurang memadai, ruang akademik khusus yang disiapkan tidak relevan dengan kebutuhan</t>
  </si>
  <si>
    <t>Tidak ada datanya</t>
  </si>
  <si>
    <t>Susunan mata kuliah memenuhi aspek 1, 2 dan satu aspek lainnya</t>
  </si>
  <si>
    <t>Susunan mata kuliah memenuhi aspek 1 dan aspek 2</t>
  </si>
  <si>
    <t>Susunan mata kuliah memenuhi aspek 1 atau 2</t>
  </si>
  <si>
    <t>Tidak ada skor 3</t>
  </si>
  <si>
    <t>skor = nilai rerata</t>
  </si>
  <si>
    <t>a. Luas ruang kuliah per mahasiswa dan status kepemilikan yaitu SD = milik sendiri atau SW = sewa atau kontrak atau kerjasama</t>
  </si>
  <si>
    <t>Jika luas ruang kuliah &gt; 1 m2 dan berstatus milik sendiri</t>
  </si>
  <si>
    <t>Jika luas ruang kuliah &gt; 1 m2 dan berstatus SW</t>
  </si>
  <si>
    <t xml:space="preserve">Jika luas ruang kuliah = 1 m2 </t>
  </si>
  <si>
    <t xml:space="preserve">Jika luas ruang kuliah antara 0 - 1 m2 </t>
  </si>
  <si>
    <t>b. Luas ruang dosen per dosen</t>
  </si>
  <si>
    <t>Jika luas ruang dosen &gt; 4 m2 dan berstatus milik sendiri</t>
  </si>
  <si>
    <t>Jika luas ruang dosen &gt; 4 m2 dan berstatus SW</t>
  </si>
  <si>
    <t xml:space="preserve">Jika luas ruang dosen = 4 m2 </t>
  </si>
  <si>
    <t xml:space="preserve">Jika luas ruang dosen antara 0 - 4 m2 </t>
  </si>
  <si>
    <t>c. Luas ruang kantor per pegawai</t>
  </si>
  <si>
    <t>Jika luas ruang kantor &gt; 4 m2 dan berstatus milik sendiri</t>
  </si>
  <si>
    <t>Jika luas ruang kantor &gt; 4 m2 dan berstatus SW</t>
  </si>
  <si>
    <t xml:space="preserve">Jika luas ruang kantor = 4 m2 </t>
  </si>
  <si>
    <t xml:space="preserve">Jika luas ruang kantor antara 0 - 4 m2 </t>
  </si>
  <si>
    <t>d. Luas perpustakaan</t>
  </si>
  <si>
    <t>Jika luas perpustakaan &gt; 300 m2</t>
  </si>
  <si>
    <t>Jika luas perpustakaan antara 200 - 300 m2 maka nilai -0,5+0,015xluas ruang perpustakaan)</t>
  </si>
  <si>
    <t>Jika luas perpustakaan = 200 m2</t>
  </si>
  <si>
    <t>Jika luas perpustakaan &lt; 200 m2</t>
  </si>
  <si>
    <t>Jumlah dan kualifikasi tenaga kependidikan</t>
  </si>
  <si>
    <t>Jumlah dan kualifikasi tenaga kependidikan tidak memenuhi persyaratan</t>
  </si>
  <si>
    <t>Tidak ada nilai 1</t>
  </si>
  <si>
    <t xml:space="preserve">Sepuluh mata kuliah dilengkapi dengan RPS yang memenuhi 9 (sembilan) komponen, menunjukkan secara jelas penciri program studi dan menggunakan referensi yang relevan dan mutakhir  </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</si>
  <si>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</si>
  <si>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Kepemilikan ruang belajar mandiri ditinjau dari luasan per mahasiswa, status kepemilikan, dan kelengkapan</t>
  </si>
  <si>
    <t>Keunikan atau keunggulan program studi disusun berdasarkan perbandingan kurang dari tiga program studi pada tingkat nasional  dan/atau mencakup kurang dari tiga aspek</t>
  </si>
  <si>
    <t>Kesesuaian susunan mata kuliah yang mencakup aspek : (1) keberadaan 4 mata kuliah wajib, (2) kesesuaian susunan mata kuliah untuk mencapai capaian pembelajaran, (3) urutan mata kuliah, dan (4) beban sks per semester wajar</t>
  </si>
  <si>
    <t>Jika struktur organisasi memenuhi kurang dari 3 (tiga) aspek pertama dan tidak dilengkapi dengan tata kerja UPPS yang memperlihatkan kedudukan dan tata hubungan antara program studi yang diusulkan dan unit organisasi yang ada pada UPPS</t>
  </si>
  <si>
    <t>Jika struktur organisasi memenuhi 3 (tiga) aspek pertama dan dilengkapi dengan tata kerja UPPS yang memperlihatkan kedudukan dan tata hubungan antara program studi yang diusulkan dan unit organisasi yang ada pada UPPS</t>
  </si>
  <si>
    <t>Jika struktur organisasi memenuhi 4 (empat) aspek pertama dan dilengkapi dengan tata kerja UPPS yang memperlihatkan kedudukan dan tata hubungan antara program studi yang diusulkan dan unit organisasi yang ada pada UPPS</t>
  </si>
  <si>
    <t>Jika struktur organisasi memenuhi 5 (lima) aspek dan dilengkapi dengan tata kerja UPPS yang memperlihatkan kedudukan dan tata hubungan antara program studi yang diusulkan dan unit organisasi yang ada pada UPPS</t>
  </si>
  <si>
    <t>Tidak mendeskripsikan/ menguraikan keunikan atau keunggulan program studi</t>
  </si>
  <si>
    <t>Level dan jumlah sasaran benchmarking dan mencakup aspek: (1) pengembangan keilmuan, (2) kajian capaian pembelajaran, dan (3) kurikulum program studi sejenis.</t>
  </si>
  <si>
    <t>Pengusul menguraikan profil lulusan program studi yang berupa profesi atau jenis pekerjaan atau bentuk kerja lainnya dilengkapi dengan (1) uraian ringkas seluruh profil, yang sesuai dengan program pendidikannya dan (2) keterkaitan profil dengan keunikan atau keunggulan prodi</t>
  </si>
  <si>
    <t xml:space="preserve">Hanya mengidentifikasi profil lulusan atau penjelasan mengenai profil lulusan tidak relevan </t>
  </si>
  <si>
    <t>Tidak mengidentifikasi profil lulusan</t>
  </si>
  <si>
    <t>Tidak ada daftar/susunan mata kuliah</t>
  </si>
  <si>
    <t>UPPS telah melaksanakan SPMI yang memenuhi 5 aspek.</t>
  </si>
  <si>
    <t>UPPS telah melaksanakan SPMI yang memenuhi aspek nomor 1 sampai dengan 4.</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</si>
  <si>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</si>
  <si>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</si>
  <si>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</si>
  <si>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r>
      <t xml:space="preserve">Keunikan atau keunggulan program studi disusun berdasarkan perbandingan tiga program studi pada tingkat internasional yang mencakup tiga aspek, atau prodi yang diusulkan merupakan </t>
    </r>
    <r>
      <rPr>
        <b/>
        <sz val="12"/>
        <rFont val="Arial Narrow"/>
        <family val="2"/>
      </rPr>
      <t>satu-satunya</t>
    </r>
    <r>
      <rPr>
        <sz val="12"/>
        <rFont val="Arial Narrow"/>
        <family val="2"/>
      </rPr>
      <t xml:space="preserve"> program studi di dunia</t>
    </r>
  </si>
  <si>
    <r>
      <t xml:space="preserve">Pengusul menguraikan profil lulusan program studi yang berupa profesi atau jenis pekerjaan atau bentuk kerja lainnya dilengkapi dengan (1) uraian ringkas pada </t>
    </r>
    <r>
      <rPr>
        <b/>
        <sz val="12"/>
        <rFont val="Arial Narrow"/>
        <family val="2"/>
      </rPr>
      <t>sebagian</t>
    </r>
    <r>
      <rPr>
        <sz val="12"/>
        <rFont val="Arial Narrow"/>
        <family val="2"/>
      </rPr>
      <t xml:space="preserve"> profil yang sesuai dengan program pendidikannya dan (2) keterkaitan profil dengan keunikan atau keunggulan program studi.</t>
    </r>
  </si>
  <si>
    <r>
      <t xml:space="preserve">Jika tidak menjelaskan rencana struktur organisasi dan tata kerja </t>
    </r>
    <r>
      <rPr>
        <b/>
        <sz val="12"/>
        <rFont val="Arial Narrow"/>
        <family val="2"/>
      </rPr>
      <t>UPPS</t>
    </r>
  </si>
  <si>
    <r>
      <t xml:space="preserve">Jika tidak menjelaskan rencana perwujudan </t>
    </r>
    <r>
      <rPr>
        <i/>
        <sz val="12"/>
        <rFont val="Arial Narrow"/>
        <family val="2"/>
      </rPr>
      <t>good governance</t>
    </r>
  </si>
  <si>
    <t>Jika jumlah tenaga kependidikan lebih dari 3 (tiga) orang dan salah satu diantaranya berkualifikasi magister dan 1 (satu) orang pustakawan ditingkat perguruan tinggi dengan kualifikasi Diploma Tiga perpustakaan atau yang sejenis</t>
  </si>
  <si>
    <t>Jika jumlah tenaga kependidikan lebih dari 2 (dua) orang atau berkualifikasi sarjana atau sarjana terapan dan 1 (satu) orang pustakawan ditingkat perguruan tinggi dengan kualifikasi Diploma Tiga perpustakaan atau yang sejenis</t>
  </si>
  <si>
    <t>Jika jumlah tenaga kependidikan 2 (dua) orang atau lebih dengan kualifikasi Diploma Tiga dan 1 (satu) orang pustakawan ditingkat perguruan tinggi dengan kualifikasi Diploma Tiga perpustakaan atau yang sejenis</t>
  </si>
  <si>
    <t>Jumlah calon dosen tetap sedikitnya sebanyak 5 (lima) orang berkualifikasi akademik lulusan magister atau magister terapan yang relevan dengan program studi yang diusulkan, atau setara dengan level 8 (delapan) KKNI, dengan komposisi: (a) 3 (tiga) orang telah diangkat sebagai dosen tetap oleh pemimpin PTS pengusul atau Badan Penyelenggara, dan (b) 2 (dua) orang lainnya telah menandatangani surat perjanjian kesediaan pengangkatan dosen tetap dengan pemimpin PTS atau Badan Penyelenggara</t>
  </si>
  <si>
    <t xml:space="preserve">Jumlah calon dosen tetap sebanyak 5 (lima) orang berkualifikasi akademik lulusan magister atau magister terapan yang relevan dengan program studi yang diusulkan, atau setara dengan level 8 (delapan) KKNI, dengan komposisi : (a) 3 (tiga) orang diantaranya telah menandatangani surat perjanjian kesediaan pengangkatan dosen tetap dengan pemimpin PTS pengusul atau Badan Penyelenggara, dan (b) 2 (dua) orang lainnya merupakan dosen dari PT lain yang ditugaskan oleh Pemimpin PTS </t>
  </si>
  <si>
    <t>3.1.2  Perwujudan Good Governance dan Lima Pilar Tata Pamong</t>
  </si>
  <si>
    <t>Diploma III-Pendirian</t>
  </si>
  <si>
    <t>Sarjana Terapan-Pendirian</t>
  </si>
  <si>
    <t>Sarjana Terapan-Penambahan</t>
  </si>
  <si>
    <t>Diploma III-Penambahan</t>
  </si>
  <si>
    <t>Doktor Terapan-Penambahan</t>
  </si>
  <si>
    <t>Magister Terapan-Penambahan</t>
  </si>
  <si>
    <t>1.6  Substansi Praktikum/Praktik/Praktik Studio</t>
  </si>
  <si>
    <t>1.7  Rencana Pembelajaran Semester (RPS)</t>
  </si>
  <si>
    <t>3.3.4 Akses kepustakaan ilmiah</t>
  </si>
  <si>
    <r>
      <t>2.2  Instruktur/Tutor/Sebutan lain yg sejenis (</t>
    </r>
    <r>
      <rPr>
        <sz val="10"/>
        <color rgb="FFFF0000"/>
        <rFont val="Arial Narrow"/>
        <family val="2"/>
      </rPr>
      <t>Untuk Program Magister cukup Tutor</t>
    </r>
    <r>
      <rPr>
        <sz val="10"/>
        <color theme="1"/>
        <rFont val="Arial Narrow"/>
        <family val="2"/>
      </rPr>
      <t>)</t>
    </r>
  </si>
  <si>
    <r>
      <t>3.2.1  (</t>
    </r>
    <r>
      <rPr>
        <sz val="10"/>
        <color rgb="FFFF0000"/>
        <rFont val="Arial Narrow"/>
        <family val="2"/>
      </rPr>
      <t>Rancangan</t>
    </r>
    <r>
      <rPr>
        <sz val="10"/>
        <color theme="1"/>
        <rFont val="Arial Narrow"/>
        <family val="2"/>
      </rPr>
      <t>) Sistem Penjaminan Mutu Internal</t>
    </r>
  </si>
  <si>
    <r>
      <t xml:space="preserve">3.3.3  Ruang akademik khusus dan peralatan </t>
    </r>
    <r>
      <rPr>
        <sz val="10"/>
        <color rgb="FFFF0000"/>
        <rFont val="Arial Narrow"/>
        <family val="2"/>
      </rPr>
      <t>(untuk penelitian)</t>
    </r>
  </si>
  <si>
    <t>Level dan jumlah sasaran benchmarking dan mencakup aspek: (1) pengembangan dan pengamalan ilmu pengetahuan dan/atau teknologi melalui penalaran dan penelitian ilmiah, (2) kajian kebutuhan masyaraat terkait penerapan keilmuan terhadap kasus-kasus tang berkembang, dan (3) bidang kajian keahlian yang spesifik dalam penerapan ilmu pengetahuan dan teknologi.</t>
  </si>
  <si>
    <t>Profesi atau jenis pekerjaan atau bentuk kerja lainnya. Profil lulusan dilengkapi dengan uraian ringkas kompetensi seluruh profil yang sesuai dengan program pendidikan Magister Terapan, dan keterkaitan profil tersebut dengan keunggulan atau keunikan program studi.</t>
  </si>
  <si>
    <t>Profesi atau jenis pekerjaan atau bentuk kerja lainnya. Profil lulusan dilengkapi dengan uraian ringkas kompetensi seluruh profil yang sesuai dengan program pendidikan Sarjana Terapan, dan keterkaitan profil tersebut dengan keunggulan atau keunikan program studi.</t>
  </si>
  <si>
    <t>Profesi atau jenis pekerjaan atau bentuk kerja lainnya. Profil lulusan dilengkapi dengan uraian ringkas kompetensi seluruh profil yang sesuai dengan program pendidikan Diploma Tiga, dan keterkaitan profil tersebut dengan keunggulan atau keunikan program studi.</t>
  </si>
  <si>
    <t>Rumusan capaian pembelajaran program studi mengacu pada profil lulusan, merujuk pada deskripsi capaian pembelajaran SN-Dikti dan level 5 (lima) KKNI dan relevansinya dengan keunggulan atau keunikan program studi.</t>
  </si>
  <si>
    <t>Rumusan capaian pembelajaran program studi mengacu pada profil lulusan, merujuk pada deskripsi capaian pembelajaran SN-Dikti dan level 6 (enam) KKNI untuk Program Sarjana Terapan dan relevansinya dengan keunggulan atau keunikan program studi.</t>
  </si>
  <si>
    <t>Rumusan capaian pembelajaran program studi mengacu pada profil lulusan, merujuk pada deskripsi capaian pembelajaran SN-Dikti dan level 8 (delapan) KKNI  dan relevansinya dengan keunggulan atau keunikan program studi.</t>
  </si>
  <si>
    <t>Profil lulusan program studi yang berupa profesi atau jenis pekerjaan atau bentuk kerja lainnya. Profil setiap lulusan dilengkapi dengan uraian singkat dan keterkaitannya dengan keunikan atau keunggulan program studi.</t>
  </si>
  <si>
    <t>Keunikan atau keunggulan program studi yang diusulkan berdasarkan perbandingan 3 (tiga) program studi sejenis pada tingkat nasional dan/atau internasional yang mencakup aspek (1) pengembangan keilmuan, (2) kajian capaian pembelajaran, dan (3) kurikulum program studi sejenis.</t>
  </si>
  <si>
    <t>Rumusan capaian pembelajaran program studi yang meliputi unsur sikap, pengetahuan (kompetensi keilmuan), keterampilan umum dan khusus (keahlian) yang dikuasai, sesuai dengan deskripsi capaian pembelajaran Standar Nasional Pendidikan Tinggi (Permendikbud No 3 Tahun 2020) dan deskripsi level 9 (sembilan) KKNI, dan tahapan pendidikan doktor.</t>
  </si>
  <si>
    <t>Rancangan bidang keahlian yang akan menjadi fokus penelitian pada program studi yang diusulkan sesuai dengan rencana keunggulan program studi dan kebutuhan DUDI: (1) Penelitian yang dilakukan secara mandiri oleh perguruan tinggi pengusul, dan atau; (2) Penelitian yang dilakukan melalui  kerjasama dengan mitra industri.</t>
  </si>
  <si>
    <t>Rancangan pembelajaran pendidikan tinggi vokasi bekerja-sama dengan mitra kerjasama (misal teaching industry) sesuai dengan ketentuan peraturan perundang-undangan yang dimuat dalam satu atau lebih dokumen kerjasama yang relevan dari satu atau lebih mitra kerjasama.</t>
  </si>
  <si>
    <t>Susunan/daftar mata kuliah berdasarkan urutan mata kuliah (MK) per semester sesuai dengan model pembelajaran pendidikan tinggi vokasi bekerjasama dengan DUDI</t>
  </si>
  <si>
    <t>Keterkaitan antara mata kuliah/blok sebagai bahan pembelajaran dan riset sesuai dengan tahapan pendidikan doktor yang mengait dengan bahan kajian untuk menjamin terpenuhinya output publikasi pada jurnal internasional bereputasi</t>
  </si>
  <si>
    <t>Bidang – bidang keilmuan yang akan menjadi fokus penelitian pada program studi doktor yang diusulkan sesuai dengan rekam jejak publikasi dosen dan dukungan fasilitas yang disiapkan</t>
  </si>
  <si>
    <t>Substansi praktikum/praktik yang merupakan bagian dari mata kuliah/blok/modul tertentu yang diselenggarakan program studi</t>
  </si>
  <si>
    <t xml:space="preserve">Keterpenuhan 9 (sembilan) kriteria RPS yang baik pada 10 (sepuluh) mata kuliah penciri program studi Diploma Tiga yang diusulkan </t>
  </si>
  <si>
    <t xml:space="preserve">Keterpenuhan 9 (sembilan) kriteria RPS yang baik pada 10 (sepuluh) mata kuliah penciri program studi Sarjana Terapan yang diusulkan </t>
  </si>
  <si>
    <t xml:space="preserve">Keterpenuhan 5 (lima) kriteria RPS yang baik pada 10 (sepuluh) mata kuliah penciri program studi Sarjana Terapan yang diusulkan </t>
  </si>
  <si>
    <t xml:space="preserve">Keterpenuhan 2 (dua) - 3 (tiga) kriteria RPS yang baik pada 10 (sepuluh) mata kuliah penciri program studi Sarjana Terapan yang diusulkan </t>
  </si>
  <si>
    <t>Rancangan 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</si>
  <si>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Status,  jumlah dan kualifikasi akademik calon  dosen tetap</t>
  </si>
  <si>
    <t>Status,  jumlah dan kualifikasi akademik calon  instruktur/tutor atau sebutan lain yang sejenis</t>
  </si>
  <si>
    <t xml:space="preserve">Status,  jumlah dan kualifikasi akademik calon tutor </t>
  </si>
  <si>
    <t>Jumlah keterlibatan dosen dalam penulisan karya ilmiah/seni/olah raga yang dihasilkan dari penelitian dan pengabdian kepada masyarakat</t>
  </si>
  <si>
    <t>Rekam jejak/data publikasi calon dosen tetap yang bidang keahliannya sesuai program studi pada jurnal nasional terakreditasi peringkat 1 atau 2 atau jurnal internasional bereputasi sebagai penulis utama (penulis pertama atau penulis korespondensi).</t>
  </si>
  <si>
    <r>
      <t>Perwujudan</t>
    </r>
    <r>
      <rPr>
        <i/>
        <sz val="10"/>
        <rFont val="Arial Narrow"/>
        <family val="2"/>
      </rPr>
      <t xml:space="preserve"> good governance</t>
    </r>
    <r>
      <rPr>
        <sz val="10"/>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</si>
  <si>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r>
      <t xml:space="preserve">Keterlaksanaan Sistem Penjaminan Mutu Internal berdasarkan keberadaan 5 aspek: 1) dokumen legal pembentukan unsur pelaksana penjaminan mutu; 2) ketersediaan dokumen mutu: kebijakan SPMI, manual SPMI, standar SPMI, dan formulir SPMI; 3) terlaksananya siklus penjaminan mutu (siklus PPEPP); 4) bukti sahih efektivitas pelaksanaan penjaminan mutu (jika ada); 5) memiliki </t>
    </r>
    <r>
      <rPr>
        <i/>
        <sz val="10"/>
        <rFont val="Arial Narrow"/>
        <family val="2"/>
      </rPr>
      <t>external benchmarking</t>
    </r>
    <r>
      <rPr>
        <sz val="10"/>
        <rFont val="Arial Narrow"/>
        <family val="2"/>
      </rPr>
      <t xml:space="preserve"> dalam peningkatan mutu (jika ada).</t>
    </r>
  </si>
  <si>
    <t>Rancangan Kebijakan Sistem Penjaminan Mutu Internal perguruan tinggi minimal dalam bentuk: a) dokumen Kebijakan Sistem Penjaminan Mutu Internal yang mencakup aspek 1) asas dan prinsip;  2) tujuan dan strategi;  3) ruang lingkup; 4) manajemen;5) jumlah dan nama standar; dan b) informasi dokumen SPMI lainnya</t>
  </si>
  <si>
    <t>Persyaratan kelulusan mahasiswa yang mencakup aspek : TOEFL/IELTS, Indeks Prestasi Kumulatitive, Jumlah sks total, Persyaratan seminar, Persyaratan publikasi, Ujian disertasi, dan masa belajar</t>
  </si>
  <si>
    <t xml:space="preserve">Rataan Luas ruangan per mahasiswa atau dosen atau karyawan, dan luas minimum perpustakaan  </t>
  </si>
  <si>
    <t>Jumlah ruang akademik khusus sesuai mata kuliah berpraktikum/ berpraktek dengan luasan 1,5 m2 per mahasiswa, 25 orang per ruang, dilengkapi dengan peralatan yang lengkap dan mutakhir untuk 2 (dua) tahun pertama</t>
  </si>
  <si>
    <t xml:space="preserve">Jumlah ruang akademik khusus sesuai mata kuliah berpraktikum/ berpraktek dengan luasan 1,5 m2 per mahasiswa, 25 orang per ruang, dilengkapi dengan peralatan yang lengkap dan mutakhir  </t>
  </si>
  <si>
    <t xml:space="preserve">Jumlah ruang akademik khusus sesuai kebutuhan riset mahasiswa dan dosen  dilengkapi dengan peralatan yang lengkap dan mutakhir  </t>
  </si>
  <si>
    <t>Kepemilikan akses kepustakaan ilmiah</t>
  </si>
  <si>
    <t xml:space="preserve">1.4  Rancangan Pembelajaran Pendidikan Tinggi Vokasi Bekerjasama dengan Mitra </t>
  </si>
  <si>
    <t xml:space="preserve">1.5  Struktur Kurikulum </t>
  </si>
  <si>
    <t>3.3  Sarana dan Prasarana</t>
  </si>
  <si>
    <t>Skor/Nilai</t>
  </si>
  <si>
    <r>
      <t>Perwujudan</t>
    </r>
    <r>
      <rPr>
        <i/>
        <sz val="12"/>
        <rFont val="Arial Narrow"/>
        <family val="2"/>
      </rPr>
      <t xml:space="preserve"> good governance</t>
    </r>
    <r>
      <rPr>
        <sz val="12"/>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</si>
  <si>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t>Rumusan capaian pembelajaran: (a) sesuai dengan profil lulusan, (b) deskripsi kompetensinya sesuai SN-Dikti yang mencakup 4 (empat) domain capaian pembelajaran dan sesuai level 5 (lima) KKNI, dan (3) relevan dg keunggulan atau keunikan prodi</t>
  </si>
  <si>
    <t>Rumusan capaian pembelajaran: (a) sesuai dengan profil lulusan, (b) deskripsi kompetensinya sesuai level 5 (lima) KKNI, namun tidak menjabarkan capaian pembelajaran sesuai SN-Dikti, dan (c) tidak atau kurang relevan dengan keunikan atau keunggulan prodi</t>
  </si>
  <si>
    <t>Rumusan capaian pembelajaran tidak sesuai dengan SN Dikti atau level 5 (lima)KKNI</t>
  </si>
  <si>
    <t>Ketersediaan RPS untuk 10 (sepuluh) mata kuliah penciri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</si>
  <si>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Tidak ada nilai &lt; 2</t>
  </si>
  <si>
    <t>Cukup memadai, ruang akademik khusus untuk mata kuliah berpraktikum/berpraktek  untuk 2 (dua) tahun pertama telah disiapkan dengan luasan yang sesuai (1,5 m2 per mahasiswa, 25 orang per ruang), dilengkapi dengan peralatan yang cukup</t>
  </si>
  <si>
    <t>Setiap mata kuliah berpraktikum/ berpraktek  telah disediakan ruang akademik khusus tersendiri dengan luasan yang melebihi kapasitas (&gt; 1.5 m2 per mahasiswa, 25 orang mahasiswa per ruang) dan berstatus milik sendiri, dilengkapi dengan peralatan yang lengkap dan mutakhir</t>
  </si>
  <si>
    <t>Setiap mata kuliah berpraktikum/berpraktek  telah disediakan ruang akademik khusus tersendiri dengan luasan yang melebihi kapasitas  (&gt; 1.5 m2 per mahasiswa, 25 orang mahasiswa per ruang) dan berstatus SW (sewa/kontrak/kerja sama), dilengkapi dengan peralatan yang cukup lengkap dan mutakhir</t>
  </si>
  <si>
    <t>3.2.1  Rancangan Sistem Penjaminan Mutu Internal</t>
  </si>
  <si>
    <t>1.5.1 Susunan mata kuliah</t>
  </si>
  <si>
    <t>1.5.2 Pembelajaran yang dilaksanakan dalam bentuk praktikum/praktik/praktik bengkel/praktik studio/praktek lapang atau magang</t>
  </si>
  <si>
    <t>Jika PJP &lt; 50% maka skore = 8 x PJP</t>
  </si>
  <si>
    <t>Rumusan capaian pembelajaran: (a) sesuai dengan profil lulusan, (b) deskripsi kompetensinya sesuai SN-Dikti yang mencakup 4 (empat) domain capaian pembelajaran dan sesuai level 5 (lima) KKNI, (3) relevan dengan keunikan atau keunggulan prodi, dan (4) mencantumkan paling sedikit SN Dikti sebagai rujukan</t>
  </si>
  <si>
    <t xml:space="preserve">Sepuluh mata kuliah dilengkapi dengan RPS yang memenuhi 9 (sembilan) (sembilan) komponen, menunjukkan secara jelas penciri program studi dan menggunakan referensi yang relevan  </t>
  </si>
  <si>
    <t>Sepuluh mata kuliah dilengkapi dengan RPS yang memenuhi 9 (sembilan) (sembilan) komponen</t>
  </si>
  <si>
    <t>Jumlah RPS mata kuliah yang  memenuhi 9 (sembilan) (sembilan) komponen jumlahnya kurang dari 10</t>
  </si>
  <si>
    <r>
      <t>1.9  (</t>
    </r>
    <r>
      <rPr>
        <sz val="10"/>
        <color rgb="FFFF0000"/>
        <rFont val="Arial Narrow"/>
        <family val="2"/>
      </rPr>
      <t>Rancangan</t>
    </r>
    <r>
      <rPr>
        <sz val="10"/>
        <color theme="1"/>
        <rFont val="Arial Narrow"/>
        <family val="2"/>
      </rPr>
      <t>) Fasilitasi dan Implementasi Merdeka Belajar bagi Mahasiswa</t>
    </r>
  </si>
  <si>
    <t>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</si>
  <si>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Keterlibatan instruktur/tutor/atau sebutan lain dalam pembelajaran</t>
  </si>
  <si>
    <r>
      <t>Keterlaksanaan Sistem Penjaminan Mutu Internal (akademik dan nonakademik)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t>
    </r>
    <r>
      <rPr>
        <b/>
        <sz val="12"/>
        <rFont val="Arial Narrow"/>
        <family val="2"/>
      </rPr>
      <t>jika ada</t>
    </r>
    <r>
      <rPr>
        <sz val="12"/>
        <rFont val="Arial Narrow"/>
        <family val="2"/>
      </rPr>
      <t xml:space="preserve">); 5) memiliki </t>
    </r>
    <r>
      <rPr>
        <i/>
        <sz val="12"/>
        <rFont val="Arial Narrow"/>
        <family val="2"/>
      </rPr>
      <t>external benchmarking</t>
    </r>
    <r>
      <rPr>
        <sz val="12"/>
        <rFont val="Arial Narrow"/>
        <family val="2"/>
      </rPr>
      <t xml:space="preserve"> dalam peningkatan mutu (</t>
    </r>
    <r>
      <rPr>
        <b/>
        <sz val="12"/>
        <rFont val="Arial Narrow"/>
        <family val="2"/>
      </rPr>
      <t>jika ada</t>
    </r>
    <r>
      <rPr>
        <sz val="12"/>
        <rFont val="Arial Narrow"/>
        <family val="2"/>
      </rPr>
      <t>).</t>
    </r>
  </si>
  <si>
    <t xml:space="preserve">3.3.2  Ruang akademik khusus dan peralatan </t>
  </si>
  <si>
    <t>1.7 Rencana Pembelajaran Semester (RPS)</t>
  </si>
  <si>
    <t>3.1.1  Struktur Organisasi dan Tata Kerja Unit Pengelola Program Studi</t>
  </si>
  <si>
    <t>1.5.2 Pembelajaran yang dilaksanakan dalam bentuk praktikum/praktik/ dll</t>
  </si>
  <si>
    <t>1.5 Struktur Kurikulum</t>
  </si>
  <si>
    <t>Rancangan pembelajaran yang melibatkan mitra kerjasama dalam hal (1) pengembangan kurikulum, (2)  pemanfaatan tenaga ahli, dan (3) penyediaan tempat magang.</t>
  </si>
  <si>
    <t>Rancangan pembelajaran melibatkan mitra kerjasama dalam hal (1) pengembangan kurikulum, (2)  pemanfaatan tenaga ahli, dan (3) penyediaan tempat magang, praktikum, praktik, dan rekruitmen lulusan.</t>
  </si>
  <si>
    <t xml:space="preserve">Rancangan pembelajaran yang melibatkan mitra kerjasama dalam hal (1) pengembangan kurikulum, (2)  pemanfaatan tenaga ahli, dan (3) penyediaan tempat magang, praktikum, dan praktik.  </t>
  </si>
  <si>
    <t xml:space="preserve">Rancangan pembelajaran yang melibatkan mitra kerjasama dalam hal (1) pengembangan kurikulum, dan (2)  pemanfaatan tenaga ahli  </t>
  </si>
  <si>
    <r>
      <t xml:space="preserve">Rancangan pembelajaran memanfaatkan </t>
    </r>
    <r>
      <rPr>
        <i/>
        <sz val="12"/>
        <color theme="1"/>
        <rFont val="Arial Narrow"/>
        <family val="2"/>
      </rPr>
      <t>teaching industry</t>
    </r>
    <r>
      <rPr>
        <sz val="12"/>
        <color theme="1"/>
        <rFont val="Arial Narrow"/>
        <family val="2"/>
      </rPr>
      <t xml:space="preserve"> di kampus penyelenggara</t>
    </r>
  </si>
  <si>
    <r>
      <t xml:space="preserve">Rancangan pembelajaran menggunakan </t>
    </r>
    <r>
      <rPr>
        <i/>
        <sz val="12"/>
        <color theme="1"/>
        <rFont val="Arial Narrow"/>
        <family val="2"/>
      </rPr>
      <t>dual system</t>
    </r>
    <r>
      <rPr>
        <sz val="12"/>
        <color theme="1"/>
        <rFont val="Arial Narrow"/>
        <family val="2"/>
      </rPr>
      <t xml:space="preserve"> (sebagian di kampus penyelenggara dan sebagian di mitra kerjasama)</t>
    </r>
  </si>
  <si>
    <t>Tidak melampirkan dokumen kerjasama</t>
  </si>
  <si>
    <t>1.4.1 Model rancangan pembelajaran</t>
  </si>
  <si>
    <t>1.4.2 Keterlibatan mitra kerjasama</t>
  </si>
  <si>
    <t>Proporsi jumlah jam pembelajaran praktikum/praktik/ praktik bengkel/praktik studio/praktik lapang atau magang terhadap total jam pembelajaran selama masa pendidikan</t>
  </si>
  <si>
    <t>JP = Jam pembelajaran praktikum, praktik studio, praktik bengkel, atau praktik lapangan, magang (termasuk KKN dan Tugas Akhir), JB = Jam pembelajaran total selama masa pendidikan.
PJP = (JP / JB) x 100%</t>
  </si>
  <si>
    <t>Substansi praktikum/praktik/praktik lapangan dll yang merupakan bagian dari mata kuliah/blok/modul tertentu yang diselenggarakan program studi</t>
  </si>
  <si>
    <t xml:space="preserve">Tidak mencantumkan/ mendeskripsikan capaian Pembelajaran atau rumusan capaian pembelajaran tidak sesuai dengan SN Dikti atau level 5 (lima)KKNI    </t>
  </si>
  <si>
    <t>Substansi praktik sesuai dengan nama praktikum/praktik/praktik lapangan dll, durasi, 40% dari durasi praktik dilaksanakan di mitra kerjasama atau teaching industry-nya</t>
  </si>
  <si>
    <t>Substansi praktik sesuai dengan nama praktikum/praktik/praktik lapangan dll, durasi, 30% dari durasi praktik dilaksanakan di mitra kerjasama atau teaching industry-nya</t>
  </si>
  <si>
    <t>Substansi praktik sesuai dengan nama praktikum/praktik/praktik lapangan dll, durasi, 20% dari durasi praktik dilaksanakan di mitra kerjasama atau teaching industry-nya</t>
  </si>
  <si>
    <t>Substansi praktik sesuai dengan nama praktikum/praktik/praktik lapangan dll, durasi, 10% dari durasi praktik dilaksanakan di mitra kerjasama atau teaching industry-nya</t>
  </si>
  <si>
    <t>Tidak ada yang diselenggarakan di mitra kerjasama atau teaching industry-nya</t>
  </si>
  <si>
    <r>
      <t xml:space="preserve">1.5  Struktur Kurikulum </t>
    </r>
    <r>
      <rPr>
        <sz val="10"/>
        <color rgb="FFFF0000"/>
        <rFont val="Arial Narrow"/>
        <family val="2"/>
      </rPr>
      <t xml:space="preserve"> </t>
    </r>
  </si>
  <si>
    <t xml:space="preserve">1.8 (Rancangan Fokus Penelitian Terutama Yang Melalui Kerjasama - Program Magister) </t>
  </si>
  <si>
    <t xml:space="preserve">3.3  Sarana dan Prasarana      </t>
  </si>
  <si>
    <t>Tidak ada skor 1 dan 0</t>
  </si>
  <si>
    <t>Rancangan pembelajaran pendidikan tinggi vokasi bekerjasama dengan mitra kerjasama (misal teaching industry) sesuai dengan ketentuan peraturan perundang-undangan yang dimuat dalam satu atau lebih dokumen kerjasama yang relevan dari satu atau lebih mitra kerjasama.</t>
  </si>
  <si>
    <t>Keterlibatan mitra kerjasama dalam hal  (1) pengembangan kurikulum, (2)  pemanfaatan tenaga ahli, dan (3) penyediaan tempat magang, praktikum, praktik, dan rekruitmen lulusan.</t>
  </si>
  <si>
    <t>2.2.1 Status,  jumlah dan kualifikasi akademik calon  instruktur/tutor atau sebutan lain yang sejenis</t>
  </si>
  <si>
    <t>2.2.2 Keterlibatan instruktur/tutor/atau sebutan lain dalam pembelajaran</t>
  </si>
  <si>
    <r>
      <t xml:space="preserve">Jika PJP </t>
    </r>
    <r>
      <rPr>
        <sz val="12"/>
        <rFont val="Calibri"/>
        <family val="2"/>
      </rPr>
      <t>≥</t>
    </r>
    <r>
      <rPr>
        <sz val="12"/>
        <rFont val="Arial Narrow"/>
        <family val="2"/>
      </rPr>
      <t xml:space="preserve"> 50%</t>
    </r>
  </si>
  <si>
    <t>1.5</t>
  </si>
  <si>
    <t>1.6 Substansi Praktikum/Praktik/Praktik Studio/Praktik Bengkel/PKL/ Magang</t>
  </si>
  <si>
    <t>1.4</t>
  </si>
  <si>
    <t>1.4  Rancangan Pembelajaran Pendidikan Tinggi Vokasi Bekerja sama dengan Mitra Kerja sama (Dunia Usaha/Dunia Industri, Lembaga atau Instansi)</t>
  </si>
  <si>
    <t>2.1  Dosen tetap pada program studi yang diusulkan</t>
  </si>
  <si>
    <r>
      <t>3.3.3</t>
    </r>
    <r>
      <rPr>
        <sz val="7"/>
        <rFont val="Arial Narrow"/>
        <family val="2"/>
      </rPr>
      <t xml:space="preserve">     </t>
    </r>
    <r>
      <rPr>
        <sz val="12"/>
        <rFont val="Arial Narrow"/>
        <family val="2"/>
      </rPr>
      <t>Ruang akademik khusus dan peralatan</t>
    </r>
  </si>
  <si>
    <t>1.4.2 Keterlibatan mitra</t>
  </si>
  <si>
    <t>Jumlah calon dosen tetap sedikitnya sebanyak 5 (lima) orang: (a) berkualifikasi akademik lulusan magister atau magister terapan dan doktor atau doktor terapan yang relevan dengan program studi, atau setara dengan level 8 (delapan) dan 9 (sembilan) KKNI, (b) telah diangkat sebagai PNS dipekerjakan pada PTS pengusul atau telah diangkat sebagai dosen tetap oleh Badan Penyelenggara</t>
  </si>
  <si>
    <t>Indikator untuk Diploma III-Penambahan pada PTS</t>
  </si>
  <si>
    <t>Lampiran Peraturan Badan Akreditasi Nasional Perguruan Tinggi Nomor 8 Tahun 2020 tentang Instrumen Pemenuhan Syarat Minimum Akreditasi Program Studi pada Pendidikan Vokasi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</si>
</sst>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name val="Arial Narrow"/>
      <family val="2"/>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b/>
      <sz val="10"/>
      <name val="Arial Narrow"/>
      <family val="2"/>
    </font>
    <font>
      <b/>
      <sz val="10"/>
      <color theme="1"/>
      <name val="Arial Narrow"/>
      <family val="2"/>
    </font>
    <font>
      <sz val="10"/>
      <color theme="1"/>
      <name val="Arial Narrow"/>
      <family val="2"/>
    </font>
    <font>
      <sz val="10"/>
      <color rgb="FFFF0000"/>
      <name val="Arial Narrow"/>
      <family val="2"/>
    </font>
    <font>
      <i/>
      <sz val="10"/>
      <name val="Arial Narrow"/>
      <family val="2"/>
    </font>
    <font>
      <sz val="12"/>
      <color theme="1"/>
      <name val="Arial Narrow"/>
      <family val="2"/>
    </font>
    <font>
      <b/>
      <sz val="12"/>
      <color theme="1"/>
      <name val="Arial Narrow"/>
      <family val="2"/>
    </font>
    <font>
      <sz val="7"/>
      <name val="Arial Narrow"/>
      <family val="2"/>
    </font>
    <font>
      <i/>
      <sz val="12"/>
      <color theme="1"/>
      <name val="Arial Narrow"/>
      <family val="2"/>
    </font>
    <font>
      <b/>
      <sz val="12"/>
      <name val="Arial Narrow"/>
      <family val="2"/>
      <charset val="1"/>
    </font>
    <font>
      <sz val="12"/>
      <name val="Arial Narrow"/>
      <family val="2"/>
      <charset val="1"/>
    </font>
    <font>
      <sz val="12"/>
      <name val="Calibri"/>
      <family val="2"/>
    </font>
    <font>
      <sz val="11"/>
      <color rgb="FF000000"/>
      <name val="Calibri"/>
      <family val="2"/>
    </font>
  </fonts>
  <fills count="8">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medium">
        <color indexed="64"/>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
    <xf numFmtId="0" fontId="0" fillId="0" borderId="0"/>
  </cellStyleXfs>
  <cellXfs count="159">
    <xf numFmtId="0" fontId="0" fillId="0" borderId="0" xfId="0"/>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vertical="center" wrapText="1"/>
    </xf>
    <xf numFmtId="0" fontId="9" fillId="0" borderId="1" xfId="0" applyFont="1" applyBorder="1" applyAlignment="1">
      <alignment horizontal="left" vertical="center" wrapText="1"/>
    </xf>
    <xf numFmtId="0" fontId="11" fillId="2" borderId="1" xfId="0" applyFont="1" applyFill="1" applyBorder="1" applyAlignment="1">
      <alignment vertical="center" wrapText="1"/>
    </xf>
    <xf numFmtId="0" fontId="11" fillId="0" borderId="1" xfId="0" applyFont="1" applyFill="1" applyBorder="1" applyAlignment="1">
      <alignment vertical="top" wrapText="1"/>
    </xf>
    <xf numFmtId="0" fontId="11" fillId="0" borderId="1" xfId="0" applyFont="1" applyBorder="1" applyAlignment="1">
      <alignment vertical="center" wrapText="1"/>
    </xf>
    <xf numFmtId="0" fontId="1" fillId="2" borderId="1" xfId="0" applyFont="1" applyFill="1" applyBorder="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Fill="1" applyAlignment="1">
      <alignment vertical="center" wrapText="1"/>
    </xf>
    <xf numFmtId="0" fontId="1" fillId="0" borderId="1" xfId="0" applyFont="1" applyBorder="1" applyAlignment="1">
      <alignment vertical="top" wrapText="1"/>
    </xf>
    <xf numFmtId="0" fontId="9" fillId="0" borderId="1" xfId="0" applyFont="1" applyFill="1" applyBorder="1" applyAlignment="1">
      <alignment horizontal="center" vertical="top" wrapText="1"/>
    </xf>
    <xf numFmtId="0" fontId="11" fillId="3" borderId="1" xfId="0" applyFont="1" applyFill="1" applyBorder="1" applyAlignment="1">
      <alignment vertical="center" wrapText="1"/>
    </xf>
    <xf numFmtId="0" fontId="14" fillId="0" borderId="0" xfId="0" applyFont="1" applyAlignment="1">
      <alignment vertical="center" wrapText="1"/>
    </xf>
    <xf numFmtId="0" fontId="15"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3" fillId="5" borderId="1" xfId="0" applyFont="1" applyFill="1" applyBorder="1" applyAlignment="1">
      <alignment horizontal="left" vertical="center" wrapText="1"/>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2" fontId="6" fillId="5"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4" fillId="6" borderId="1" xfId="0" applyFont="1" applyFill="1" applyBorder="1" applyAlignment="1">
      <alignment vertical="center" wrapText="1"/>
    </xf>
    <xf numFmtId="0" fontId="4" fillId="6" borderId="1" xfId="0" applyFont="1" applyFill="1" applyBorder="1" applyAlignment="1">
      <alignment horizontal="center" vertical="center" wrapText="1"/>
    </xf>
    <xf numFmtId="2" fontId="6" fillId="6" borderId="1" xfId="0"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0" fontId="5" fillId="7" borderId="1" xfId="0" applyFont="1" applyFill="1" applyBorder="1" applyAlignment="1">
      <alignment vertical="center" wrapText="1"/>
    </xf>
    <xf numFmtId="2" fontId="6" fillId="7"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4" fillId="0" borderId="0" xfId="0" applyFont="1" applyAlignment="1">
      <alignment horizontal="center" vertical="center" wrapText="1"/>
    </xf>
    <xf numFmtId="2" fontId="4" fillId="2" borderId="0" xfId="0" applyNumberFormat="1" applyFont="1" applyFill="1" applyAlignment="1">
      <alignment horizontal="center" vertical="center" wrapText="1"/>
    </xf>
    <xf numFmtId="0" fontId="5" fillId="5" borderId="1" xfId="0" applyFont="1" applyFill="1" applyBorder="1" applyAlignment="1">
      <alignment horizontal="left" vertical="center" wrapText="1"/>
    </xf>
    <xf numFmtId="0" fontId="14" fillId="0" borderId="1" xfId="0" applyFont="1" applyBorder="1" applyAlignment="1">
      <alignment vertical="top" wrapText="1"/>
    </xf>
    <xf numFmtId="0" fontId="9" fillId="0" borderId="1" xfId="0" applyFont="1" applyFill="1" applyBorder="1" applyAlignment="1">
      <alignment horizontal="center" vertical="center" wrapText="1"/>
    </xf>
    <xf numFmtId="0" fontId="5" fillId="0" borderId="4" xfId="0" applyFont="1" applyFill="1" applyBorder="1" applyAlignment="1">
      <alignment horizontal="left" vertical="top" wrapText="1"/>
    </xf>
    <xf numFmtId="0" fontId="19" fillId="0" borderId="1" xfId="0" applyFont="1" applyBorder="1" applyAlignment="1">
      <alignment horizontal="center" vertical="center"/>
    </xf>
    <xf numFmtId="0" fontId="19" fillId="0" borderId="0" xfId="0" applyFont="1" applyAlignment="1">
      <alignment vertical="center" wrapText="1"/>
    </xf>
    <xf numFmtId="0" fontId="18" fillId="0" borderId="1" xfId="0" applyFont="1" applyFill="1" applyBorder="1" applyAlignment="1">
      <alignment horizontal="center" vertical="center" wrapText="1"/>
    </xf>
    <xf numFmtId="0" fontId="18" fillId="0" borderId="1" xfId="0" applyFont="1" applyBorder="1" applyAlignment="1">
      <alignment horizontal="center" vertical="top" wrapText="1"/>
    </xf>
    <xf numFmtId="0" fontId="18" fillId="0" borderId="1" xfId="0" applyFont="1" applyBorder="1" applyAlignment="1">
      <alignment horizontal="left" vertical="center" wrapText="1"/>
    </xf>
    <xf numFmtId="0" fontId="19" fillId="0" borderId="1" xfId="0" applyFont="1" applyBorder="1" applyAlignment="1">
      <alignment horizontal="left" vertical="top" wrapText="1"/>
    </xf>
    <xf numFmtId="0" fontId="19" fillId="0" borderId="1" xfId="0" applyFont="1" applyBorder="1" applyAlignment="1" applyProtection="1">
      <alignment vertical="top" wrapText="1"/>
      <protection locked="0"/>
    </xf>
    <xf numFmtId="0" fontId="19" fillId="0" borderId="1" xfId="0" applyFont="1" applyBorder="1" applyAlignment="1">
      <alignment vertical="top" wrapText="1"/>
    </xf>
    <xf numFmtId="0" fontId="19" fillId="0" borderId="1" xfId="0" applyFont="1" applyBorder="1" applyAlignment="1">
      <alignment vertical="center" wrapText="1"/>
    </xf>
    <xf numFmtId="0" fontId="19" fillId="0" borderId="1" xfId="0" applyFont="1" applyBorder="1" applyAlignment="1">
      <alignment horizontal="center" vertical="top" wrapText="1"/>
    </xf>
    <xf numFmtId="0" fontId="19" fillId="0" borderId="1" xfId="0" applyFont="1" applyBorder="1" applyAlignment="1" applyProtection="1">
      <alignment horizontal="left" vertical="top" wrapText="1"/>
      <protection locked="0"/>
    </xf>
    <xf numFmtId="0" fontId="1" fillId="0" borderId="1" xfId="0" applyFont="1" applyBorder="1" applyAlignment="1">
      <alignment horizontal="left" vertical="center" wrapText="1"/>
    </xf>
    <xf numFmtId="0" fontId="14" fillId="0" borderId="1" xfId="0" applyFont="1" applyBorder="1" applyAlignment="1">
      <alignment horizontal="center" vertical="top" wrapText="1"/>
    </xf>
    <xf numFmtId="0" fontId="1" fillId="0" borderId="4" xfId="0" applyFont="1" applyFill="1" applyBorder="1" applyAlignment="1">
      <alignment horizontal="left" vertical="top" wrapText="1"/>
    </xf>
    <xf numFmtId="21" fontId="1" fillId="0" borderId="1" xfId="0" applyNumberFormat="1" applyFont="1" applyBorder="1" applyAlignment="1">
      <alignment horizontal="left" vertical="center" wrapText="1"/>
    </xf>
    <xf numFmtId="0" fontId="18" fillId="0" borderId="1" xfId="0" applyFont="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Fill="1" applyBorder="1" applyAlignment="1">
      <alignment vertical="top" wrapText="1"/>
    </xf>
    <xf numFmtId="0" fontId="19" fillId="0" borderId="1" xfId="0" applyFont="1" applyBorder="1" applyAlignment="1">
      <alignment horizontal="left" vertical="center" wrapText="1"/>
    </xf>
    <xf numFmtId="0" fontId="19" fillId="0" borderId="3" xfId="0" applyFont="1" applyFill="1" applyBorder="1" applyAlignment="1">
      <alignment horizontal="left"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Fill="1" applyAlignment="1">
      <alignment vertical="center" wrapText="1"/>
    </xf>
    <xf numFmtId="0" fontId="6"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3" xfId="0" applyFont="1" applyBorder="1" applyAlignment="1">
      <alignment horizontal="left" vertical="center" wrapText="1"/>
    </xf>
    <xf numFmtId="2" fontId="4" fillId="5" borderId="1" xfId="0" applyNumberFormat="1" applyFont="1" applyFill="1" applyBorder="1" applyAlignment="1">
      <alignment horizontal="center" vertical="center" wrapText="1"/>
    </xf>
    <xf numFmtId="0" fontId="5" fillId="7" borderId="1" xfId="0" applyFont="1" applyFill="1" applyBorder="1" applyAlignment="1">
      <alignment horizontal="left" vertical="center" wrapText="1"/>
    </xf>
    <xf numFmtId="2" fontId="4" fillId="7" borderId="1" xfId="0" applyNumberFormat="1" applyFont="1" applyFill="1" applyBorder="1" applyAlignment="1">
      <alignment horizontal="center" vertical="center" wrapText="1"/>
    </xf>
    <xf numFmtId="0" fontId="2" fillId="6" borderId="1" xfId="0" applyFont="1" applyFill="1" applyBorder="1" applyAlignment="1">
      <alignment horizontal="left" vertical="center" wrapText="1"/>
    </xf>
    <xf numFmtId="2" fontId="4" fillId="6" borderId="1" xfId="0" applyNumberFormat="1" applyFont="1" applyFill="1" applyBorder="1" applyAlignment="1">
      <alignment horizontal="center" vertical="center" wrapText="1"/>
    </xf>
    <xf numFmtId="2" fontId="4" fillId="7"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20" fontId="4" fillId="0" borderId="0" xfId="0" quotePrefix="1" applyNumberFormat="1" applyFont="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9" fillId="0" borderId="3"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3" xfId="0" applyFont="1" applyBorder="1" applyAlignment="1">
      <alignment horizontal="left" vertical="center" wrapText="1"/>
    </xf>
    <xf numFmtId="0" fontId="19" fillId="0" borderId="7" xfId="0" applyFont="1" applyBorder="1" applyAlignment="1">
      <alignment horizontal="left" vertical="center" wrapText="1"/>
    </xf>
    <xf numFmtId="0" fontId="19" fillId="0" borderId="4" xfId="0" applyFont="1" applyBorder="1" applyAlignment="1">
      <alignment horizontal="left" vertical="center" wrapTex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6" xfId="0" applyFont="1" applyBorder="1" applyAlignment="1">
      <alignment horizontal="center" vertical="center" wrapText="1"/>
    </xf>
    <xf numFmtId="0" fontId="14" fillId="0" borderId="1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2" fontId="4" fillId="5" borderId="1" xfId="0" applyNumberFormat="1"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4" fillId="5" borderId="3"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2" fontId="4" fillId="7" borderId="3" xfId="0" applyNumberFormat="1" applyFont="1" applyFill="1" applyBorder="1" applyAlignment="1">
      <alignment horizontal="center" vertical="center" wrapText="1"/>
    </xf>
    <xf numFmtId="2" fontId="4" fillId="7" borderId="4" xfId="0" applyNumberFormat="1" applyFont="1" applyFill="1" applyBorder="1" applyAlignment="1">
      <alignment horizontal="center" vertical="center" wrapText="1"/>
    </xf>
    <xf numFmtId="0" fontId="5" fillId="7"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0" fontId="2" fillId="7" borderId="1" xfId="0" applyFont="1" applyFill="1" applyBorder="1" applyAlignment="1">
      <alignment horizontal="left" vertical="center" wrapText="1"/>
    </xf>
    <xf numFmtId="0" fontId="21" fillId="0" borderId="0" xfId="0" applyFont="1" applyAlignment="1">
      <alignment vertical="center"/>
    </xf>
  </cellXfs>
  <cellStyles count="1">
    <cellStyle name="Normal" xfId="0" builtinId="0"/>
  </cellStyles>
  <dxfs count="4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
  <sheetViews>
    <sheetView topLeftCell="C1" zoomScale="140" zoomScaleNormal="140" zoomScalePageLayoutView="140" workbookViewId="0">
      <selection activeCell="C1" sqref="A1:XFD1048576"/>
    </sheetView>
  </sheetViews>
  <sheetFormatPr defaultColWidth="8.85546875" defaultRowHeight="12.75" x14ac:dyDescent="0.25"/>
  <cols>
    <col min="1" max="1" width="9.42578125" style="14" customWidth="1"/>
    <col min="2" max="2" width="18.140625" style="15" customWidth="1"/>
    <col min="3" max="3" width="40.5703125" style="16" customWidth="1"/>
    <col min="4" max="4" width="42.42578125" style="5" customWidth="1"/>
    <col min="5" max="5" width="13.7109375" style="16" customWidth="1"/>
    <col min="6" max="6" width="25.140625" style="16" customWidth="1"/>
    <col min="7" max="7" width="13.7109375" style="16" customWidth="1"/>
    <col min="8" max="8" width="25.140625" style="16" customWidth="1"/>
    <col min="9" max="9" width="13.7109375" style="16" customWidth="1"/>
    <col min="10" max="10" width="24.85546875" style="16" customWidth="1"/>
    <col min="11" max="11" width="14.28515625" style="16" customWidth="1"/>
    <col min="12" max="12" width="24.85546875" style="16" customWidth="1"/>
    <col min="13" max="13" width="14.140625" style="16" customWidth="1"/>
    <col min="14" max="14" width="24.85546875" style="16" customWidth="1"/>
    <col min="15" max="15" width="14.28515625" style="16" customWidth="1"/>
    <col min="16" max="16" width="24.85546875" style="16" customWidth="1"/>
    <col min="17" max="16384" width="8.85546875" style="5"/>
  </cols>
  <sheetData>
    <row r="1" spans="1:16" ht="29.1" customHeight="1" x14ac:dyDescent="0.25">
      <c r="A1" s="98" t="s">
        <v>17</v>
      </c>
      <c r="B1" s="98" t="s">
        <v>2</v>
      </c>
      <c r="C1" s="99" t="s">
        <v>0</v>
      </c>
      <c r="D1" s="98" t="s">
        <v>22</v>
      </c>
      <c r="E1" s="88" t="s">
        <v>100</v>
      </c>
      <c r="F1" s="88"/>
      <c r="G1" s="88" t="s">
        <v>101</v>
      </c>
      <c r="H1" s="88"/>
      <c r="I1" s="88" t="s">
        <v>103</v>
      </c>
      <c r="J1" s="88"/>
      <c r="K1" s="88" t="s">
        <v>102</v>
      </c>
      <c r="L1" s="88"/>
      <c r="M1" s="88" t="s">
        <v>105</v>
      </c>
      <c r="N1" s="88"/>
      <c r="O1" s="88" t="s">
        <v>104</v>
      </c>
      <c r="P1" s="88"/>
    </row>
    <row r="2" spans="1:16" x14ac:dyDescent="0.25">
      <c r="A2" s="98"/>
      <c r="B2" s="98"/>
      <c r="C2" s="99"/>
      <c r="D2" s="98"/>
      <c r="E2" s="6" t="s">
        <v>23</v>
      </c>
      <c r="F2" s="6" t="s">
        <v>1</v>
      </c>
      <c r="G2" s="6" t="s">
        <v>23</v>
      </c>
      <c r="H2" s="6" t="s">
        <v>1</v>
      </c>
      <c r="I2" s="6" t="s">
        <v>23</v>
      </c>
      <c r="J2" s="6" t="s">
        <v>1</v>
      </c>
      <c r="K2" s="6" t="s">
        <v>23</v>
      </c>
      <c r="L2" s="6" t="s">
        <v>1</v>
      </c>
      <c r="M2" s="6" t="s">
        <v>23</v>
      </c>
      <c r="N2" s="6" t="s">
        <v>1</v>
      </c>
      <c r="O2" s="6" t="s">
        <v>23</v>
      </c>
      <c r="P2" s="6" t="s">
        <v>1</v>
      </c>
    </row>
    <row r="3" spans="1:16" ht="142.5" customHeight="1" x14ac:dyDescent="0.25">
      <c r="A3" s="7">
        <v>1</v>
      </c>
      <c r="B3" s="89" t="s">
        <v>7</v>
      </c>
      <c r="C3" s="8" t="s">
        <v>4</v>
      </c>
      <c r="D3" s="9"/>
      <c r="E3" s="6" t="s">
        <v>18</v>
      </c>
      <c r="F3" s="11" t="s">
        <v>80</v>
      </c>
      <c r="G3" s="6" t="s">
        <v>18</v>
      </c>
      <c r="H3" s="11" t="s">
        <v>80</v>
      </c>
      <c r="I3" s="6" t="s">
        <v>18</v>
      </c>
      <c r="J3" s="11" t="s">
        <v>80</v>
      </c>
      <c r="K3" s="6" t="s">
        <v>18</v>
      </c>
      <c r="L3" s="11" t="s">
        <v>80</v>
      </c>
      <c r="M3" s="6" t="s">
        <v>18</v>
      </c>
      <c r="N3" s="11" t="s">
        <v>112</v>
      </c>
      <c r="O3" s="6" t="s">
        <v>18</v>
      </c>
      <c r="P3" s="11" t="s">
        <v>120</v>
      </c>
    </row>
    <row r="4" spans="1:16" ht="105" customHeight="1" x14ac:dyDescent="0.25">
      <c r="A4" s="7">
        <f>A3+1</f>
        <v>2</v>
      </c>
      <c r="B4" s="89"/>
      <c r="C4" s="8" t="s">
        <v>3</v>
      </c>
      <c r="D4" s="9"/>
      <c r="E4" s="6" t="s">
        <v>18</v>
      </c>
      <c r="F4" s="11" t="s">
        <v>115</v>
      </c>
      <c r="G4" s="6" t="s">
        <v>18</v>
      </c>
      <c r="H4" s="11" t="s">
        <v>114</v>
      </c>
      <c r="I4" s="6" t="s">
        <v>18</v>
      </c>
      <c r="J4" s="11" t="s">
        <v>115</v>
      </c>
      <c r="K4" s="6" t="s">
        <v>18</v>
      </c>
      <c r="L4" s="11" t="s">
        <v>114</v>
      </c>
      <c r="M4" s="6" t="s">
        <v>18</v>
      </c>
      <c r="N4" s="11" t="s">
        <v>113</v>
      </c>
      <c r="O4" s="6" t="s">
        <v>18</v>
      </c>
      <c r="P4" s="11" t="s">
        <v>119</v>
      </c>
    </row>
    <row r="5" spans="1:16" ht="105.75" customHeight="1" x14ac:dyDescent="0.25">
      <c r="A5" s="7">
        <f t="shared" ref="A5:A26" si="0">A4+1</f>
        <v>3</v>
      </c>
      <c r="B5" s="89"/>
      <c r="C5" s="8" t="s">
        <v>5</v>
      </c>
      <c r="D5" s="9"/>
      <c r="E5" s="6" t="s">
        <v>18</v>
      </c>
      <c r="F5" s="11" t="s">
        <v>116</v>
      </c>
      <c r="G5" s="6" t="s">
        <v>18</v>
      </c>
      <c r="H5" s="11" t="s">
        <v>117</v>
      </c>
      <c r="I5" s="6" t="s">
        <v>18</v>
      </c>
      <c r="J5" s="11" t="s">
        <v>116</v>
      </c>
      <c r="K5" s="6" t="s">
        <v>18</v>
      </c>
      <c r="L5" s="11" t="s">
        <v>117</v>
      </c>
      <c r="M5" s="6" t="s">
        <v>18</v>
      </c>
      <c r="N5" s="11" t="s">
        <v>118</v>
      </c>
      <c r="O5" s="6" t="s">
        <v>18</v>
      </c>
      <c r="P5" s="11" t="s">
        <v>121</v>
      </c>
    </row>
    <row r="6" spans="1:16" ht="120" customHeight="1" x14ac:dyDescent="0.25">
      <c r="A6" s="7">
        <f t="shared" si="0"/>
        <v>4</v>
      </c>
      <c r="B6" s="89"/>
      <c r="C6" s="8" t="s">
        <v>147</v>
      </c>
      <c r="D6" s="62" t="s">
        <v>184</v>
      </c>
      <c r="E6" s="6" t="s">
        <v>18</v>
      </c>
      <c r="F6" s="11" t="s">
        <v>123</v>
      </c>
      <c r="G6" s="6" t="s">
        <v>18</v>
      </c>
      <c r="H6" s="11" t="s">
        <v>123</v>
      </c>
      <c r="I6" s="6" t="s">
        <v>18</v>
      </c>
      <c r="J6" s="11" t="s">
        <v>123</v>
      </c>
      <c r="K6" s="6" t="s">
        <v>18</v>
      </c>
      <c r="L6" s="11" t="s">
        <v>123</v>
      </c>
      <c r="M6" s="22" t="s">
        <v>19</v>
      </c>
      <c r="N6" s="11"/>
      <c r="O6" s="6" t="s">
        <v>19</v>
      </c>
      <c r="P6" s="11"/>
    </row>
    <row r="7" spans="1:16" ht="82.5" customHeight="1" x14ac:dyDescent="0.25">
      <c r="A7" s="7">
        <f t="shared" si="0"/>
        <v>5</v>
      </c>
      <c r="B7" s="89"/>
      <c r="C7" s="8"/>
      <c r="D7" s="62" t="s">
        <v>185</v>
      </c>
      <c r="E7" s="49" t="s">
        <v>18</v>
      </c>
      <c r="F7" s="64" t="s">
        <v>200</v>
      </c>
      <c r="G7" s="49"/>
      <c r="H7" s="64" t="s">
        <v>200</v>
      </c>
      <c r="I7" s="49"/>
      <c r="J7" s="64" t="s">
        <v>200</v>
      </c>
      <c r="K7" s="49"/>
      <c r="L7" s="64" t="s">
        <v>200</v>
      </c>
      <c r="M7" s="22"/>
      <c r="N7" s="11"/>
      <c r="O7" s="49"/>
      <c r="P7" s="11"/>
    </row>
    <row r="8" spans="1:16" ht="106.5" customHeight="1" x14ac:dyDescent="0.25">
      <c r="A8" s="7">
        <f t="shared" si="0"/>
        <v>6</v>
      </c>
      <c r="B8" s="89"/>
      <c r="C8" s="95" t="s">
        <v>195</v>
      </c>
      <c r="D8" s="62" t="s">
        <v>161</v>
      </c>
      <c r="E8" s="6" t="s">
        <v>18</v>
      </c>
      <c r="F8" s="17" t="s">
        <v>74</v>
      </c>
      <c r="G8" s="6" t="s">
        <v>18</v>
      </c>
      <c r="H8" s="17" t="s">
        <v>74</v>
      </c>
      <c r="I8" s="6" t="s">
        <v>18</v>
      </c>
      <c r="J8" s="17" t="s">
        <v>74</v>
      </c>
      <c r="K8" s="6" t="s">
        <v>18</v>
      </c>
      <c r="L8" s="17" t="s">
        <v>74</v>
      </c>
      <c r="M8" s="6" t="s">
        <v>18</v>
      </c>
      <c r="N8" s="11" t="s">
        <v>124</v>
      </c>
      <c r="O8" s="6" t="s">
        <v>18</v>
      </c>
      <c r="P8" s="11" t="s">
        <v>125</v>
      </c>
    </row>
    <row r="9" spans="1:16" ht="81" customHeight="1" x14ac:dyDescent="0.25">
      <c r="A9" s="7">
        <f t="shared" si="0"/>
        <v>7</v>
      </c>
      <c r="B9" s="89"/>
      <c r="C9" s="96"/>
      <c r="D9" s="62" t="s">
        <v>162</v>
      </c>
      <c r="E9" s="49" t="s">
        <v>18</v>
      </c>
      <c r="F9" s="17" t="s">
        <v>186</v>
      </c>
      <c r="G9" s="49" t="s">
        <v>18</v>
      </c>
      <c r="H9" s="17" t="s">
        <v>186</v>
      </c>
      <c r="I9" s="49" t="s">
        <v>18</v>
      </c>
      <c r="J9" s="17" t="s">
        <v>186</v>
      </c>
      <c r="K9" s="49" t="s">
        <v>18</v>
      </c>
      <c r="L9" s="17" t="s">
        <v>186</v>
      </c>
      <c r="M9" s="49" t="s">
        <v>18</v>
      </c>
      <c r="N9" s="17" t="s">
        <v>186</v>
      </c>
      <c r="O9" s="49" t="s">
        <v>19</v>
      </c>
      <c r="P9" s="11"/>
    </row>
    <row r="10" spans="1:16" ht="56.25" customHeight="1" x14ac:dyDescent="0.25">
      <c r="A10" s="7">
        <f t="shared" si="0"/>
        <v>8</v>
      </c>
      <c r="B10" s="89"/>
      <c r="C10" s="8" t="s">
        <v>106</v>
      </c>
      <c r="D10" s="9"/>
      <c r="E10" s="6" t="s">
        <v>18</v>
      </c>
      <c r="F10" s="8" t="s">
        <v>127</v>
      </c>
      <c r="G10" s="6" t="s">
        <v>18</v>
      </c>
      <c r="H10" s="8" t="s">
        <v>127</v>
      </c>
      <c r="I10" s="6" t="s">
        <v>18</v>
      </c>
      <c r="J10" s="8" t="s">
        <v>127</v>
      </c>
      <c r="K10" s="6" t="s">
        <v>18</v>
      </c>
      <c r="L10" s="8" t="s">
        <v>127</v>
      </c>
      <c r="M10" s="6" t="s">
        <v>19</v>
      </c>
      <c r="N10" s="8"/>
      <c r="O10" s="6" t="s">
        <v>19</v>
      </c>
      <c r="P10" s="8"/>
    </row>
    <row r="11" spans="1:16" ht="72" customHeight="1" x14ac:dyDescent="0.25">
      <c r="A11" s="7">
        <f t="shared" si="0"/>
        <v>9</v>
      </c>
      <c r="B11" s="89"/>
      <c r="C11" s="8" t="s">
        <v>173</v>
      </c>
      <c r="D11" s="9"/>
      <c r="E11" s="6" t="s">
        <v>18</v>
      </c>
      <c r="F11" s="11" t="s">
        <v>128</v>
      </c>
      <c r="G11" s="6" t="s">
        <v>18</v>
      </c>
      <c r="H11" s="11" t="s">
        <v>129</v>
      </c>
      <c r="I11" s="6" t="s">
        <v>18</v>
      </c>
      <c r="J11" s="11" t="s">
        <v>128</v>
      </c>
      <c r="K11" s="6" t="s">
        <v>18</v>
      </c>
      <c r="L11" s="11" t="s">
        <v>129</v>
      </c>
      <c r="M11" s="6" t="s">
        <v>18</v>
      </c>
      <c r="N11" s="11" t="s">
        <v>130</v>
      </c>
      <c r="O11" s="6" t="s">
        <v>18</v>
      </c>
      <c r="P11" s="11" t="s">
        <v>131</v>
      </c>
    </row>
    <row r="12" spans="1:16" ht="135" customHeight="1" x14ac:dyDescent="0.25">
      <c r="A12" s="7">
        <f t="shared" si="0"/>
        <v>10</v>
      </c>
      <c r="B12" s="89"/>
      <c r="C12" s="10" t="s">
        <v>196</v>
      </c>
      <c r="D12" s="23"/>
      <c r="E12" s="22" t="s">
        <v>19</v>
      </c>
      <c r="F12" s="8"/>
      <c r="G12" s="22" t="s">
        <v>19</v>
      </c>
      <c r="H12" s="8"/>
      <c r="I12" s="22" t="s">
        <v>19</v>
      </c>
      <c r="J12" s="8"/>
      <c r="K12" s="22" t="s">
        <v>19</v>
      </c>
      <c r="L12" s="8"/>
      <c r="M12" s="24" t="s">
        <v>18</v>
      </c>
      <c r="N12" s="11" t="s">
        <v>122</v>
      </c>
      <c r="O12" s="24" t="s">
        <v>18</v>
      </c>
      <c r="P12" s="11" t="s">
        <v>126</v>
      </c>
    </row>
    <row r="13" spans="1:16" ht="140.25" x14ac:dyDescent="0.25">
      <c r="A13" s="7">
        <f t="shared" si="0"/>
        <v>11</v>
      </c>
      <c r="B13" s="89"/>
      <c r="C13" s="8" t="s">
        <v>168</v>
      </c>
      <c r="D13" s="9"/>
      <c r="E13" s="22" t="s">
        <v>19</v>
      </c>
      <c r="F13" s="5"/>
      <c r="G13" s="6" t="s">
        <v>18</v>
      </c>
      <c r="H13" s="8" t="s">
        <v>132</v>
      </c>
      <c r="I13" s="22" t="s">
        <v>19</v>
      </c>
      <c r="J13" s="8"/>
      <c r="K13" s="6" t="s">
        <v>18</v>
      </c>
      <c r="L13" s="8" t="s">
        <v>169</v>
      </c>
      <c r="M13" s="22" t="s">
        <v>19</v>
      </c>
      <c r="N13" s="8"/>
      <c r="O13" s="22" t="s">
        <v>19</v>
      </c>
      <c r="P13" s="8"/>
    </row>
    <row r="14" spans="1:16" ht="36" customHeight="1" x14ac:dyDescent="0.25">
      <c r="A14" s="7">
        <f t="shared" si="0"/>
        <v>12</v>
      </c>
      <c r="B14" s="90" t="s">
        <v>8</v>
      </c>
      <c r="C14" s="8" t="s">
        <v>6</v>
      </c>
      <c r="D14" s="9"/>
      <c r="E14" s="6" t="s">
        <v>18</v>
      </c>
      <c r="F14" s="8" t="s">
        <v>133</v>
      </c>
      <c r="G14" s="6" t="s">
        <v>18</v>
      </c>
      <c r="H14" s="8" t="s">
        <v>133</v>
      </c>
      <c r="I14" s="6" t="s">
        <v>18</v>
      </c>
      <c r="J14" s="8" t="s">
        <v>133</v>
      </c>
      <c r="K14" s="6" t="s">
        <v>18</v>
      </c>
      <c r="L14" s="8" t="s">
        <v>133</v>
      </c>
      <c r="M14" s="6" t="s">
        <v>18</v>
      </c>
      <c r="N14" s="8" t="s">
        <v>133</v>
      </c>
      <c r="O14" s="6" t="s">
        <v>18</v>
      </c>
      <c r="P14" s="8" t="s">
        <v>133</v>
      </c>
    </row>
    <row r="15" spans="1:16" ht="44.25" customHeight="1" x14ac:dyDescent="0.25">
      <c r="A15" s="7">
        <f t="shared" si="0"/>
        <v>13</v>
      </c>
      <c r="B15" s="91"/>
      <c r="C15" s="95" t="s">
        <v>109</v>
      </c>
      <c r="D15" s="65" t="s">
        <v>201</v>
      </c>
      <c r="E15" s="6" t="s">
        <v>18</v>
      </c>
      <c r="F15" s="8" t="s">
        <v>134</v>
      </c>
      <c r="G15" s="6" t="s">
        <v>18</v>
      </c>
      <c r="H15" s="8" t="s">
        <v>134</v>
      </c>
      <c r="I15" s="6" t="s">
        <v>18</v>
      </c>
      <c r="J15" s="8" t="s">
        <v>134</v>
      </c>
      <c r="K15" s="6" t="s">
        <v>18</v>
      </c>
      <c r="L15" s="8" t="s">
        <v>134</v>
      </c>
      <c r="M15" s="6" t="s">
        <v>18</v>
      </c>
      <c r="N15" s="8" t="s">
        <v>135</v>
      </c>
      <c r="O15" s="22" t="s">
        <v>19</v>
      </c>
      <c r="P15" s="8"/>
    </row>
    <row r="16" spans="1:16" ht="44.25" customHeight="1" x14ac:dyDescent="0.25">
      <c r="A16" s="7">
        <f t="shared" si="0"/>
        <v>14</v>
      </c>
      <c r="B16" s="91"/>
      <c r="C16" s="96"/>
      <c r="D16" s="62" t="s">
        <v>202</v>
      </c>
      <c r="E16" s="49" t="s">
        <v>18</v>
      </c>
      <c r="F16" s="8" t="s">
        <v>170</v>
      </c>
      <c r="G16" s="49" t="s">
        <v>18</v>
      </c>
      <c r="H16" s="8" t="s">
        <v>170</v>
      </c>
      <c r="I16" s="49" t="s">
        <v>18</v>
      </c>
      <c r="J16" s="8" t="s">
        <v>170</v>
      </c>
      <c r="K16" s="49" t="s">
        <v>18</v>
      </c>
      <c r="L16" s="8" t="s">
        <v>170</v>
      </c>
      <c r="M16" s="49" t="s">
        <v>18</v>
      </c>
      <c r="N16" s="8" t="s">
        <v>170</v>
      </c>
      <c r="O16" s="22"/>
      <c r="P16" s="8"/>
    </row>
    <row r="17" spans="1:16" ht="113.25" customHeight="1" x14ac:dyDescent="0.25">
      <c r="A17" s="7">
        <f t="shared" si="0"/>
        <v>15</v>
      </c>
      <c r="B17" s="92"/>
      <c r="C17" s="19" t="s">
        <v>20</v>
      </c>
      <c r="D17" s="9"/>
      <c r="E17" s="22" t="s">
        <v>19</v>
      </c>
      <c r="F17" s="8"/>
      <c r="G17" s="22" t="s">
        <v>19</v>
      </c>
      <c r="H17" s="8"/>
      <c r="I17" s="22" t="s">
        <v>19</v>
      </c>
      <c r="J17" s="8"/>
      <c r="K17" s="22" t="s">
        <v>19</v>
      </c>
      <c r="L17" s="8"/>
      <c r="M17" s="6" t="s">
        <v>18</v>
      </c>
      <c r="N17" s="11" t="s">
        <v>136</v>
      </c>
      <c r="O17" s="6" t="s">
        <v>18</v>
      </c>
      <c r="P17" s="8" t="s">
        <v>137</v>
      </c>
    </row>
    <row r="18" spans="1:16" ht="204" x14ac:dyDescent="0.25">
      <c r="A18" s="7">
        <f t="shared" si="0"/>
        <v>16</v>
      </c>
      <c r="B18" s="93" t="s">
        <v>9</v>
      </c>
      <c r="C18" s="94" t="s">
        <v>10</v>
      </c>
      <c r="D18" s="12" t="s">
        <v>12</v>
      </c>
      <c r="E18" s="6" t="s">
        <v>18</v>
      </c>
      <c r="F18" s="17" t="s">
        <v>71</v>
      </c>
      <c r="G18" s="6" t="s">
        <v>18</v>
      </c>
      <c r="H18" s="17" t="s">
        <v>71</v>
      </c>
      <c r="I18" s="6" t="s">
        <v>18</v>
      </c>
      <c r="J18" s="17" t="s">
        <v>71</v>
      </c>
      <c r="K18" s="6" t="s">
        <v>18</v>
      </c>
      <c r="L18" s="17" t="s">
        <v>71</v>
      </c>
      <c r="M18" s="6" t="s">
        <v>18</v>
      </c>
      <c r="N18" s="17" t="s">
        <v>71</v>
      </c>
      <c r="O18" s="6" t="s">
        <v>18</v>
      </c>
      <c r="P18" s="17" t="s">
        <v>71</v>
      </c>
    </row>
    <row r="19" spans="1:16" ht="114.75" x14ac:dyDescent="0.25">
      <c r="A19" s="7">
        <f t="shared" si="0"/>
        <v>17</v>
      </c>
      <c r="B19" s="93"/>
      <c r="C19" s="94"/>
      <c r="D19" s="12" t="s">
        <v>11</v>
      </c>
      <c r="E19" s="6" t="s">
        <v>18</v>
      </c>
      <c r="F19" s="17" t="s">
        <v>138</v>
      </c>
      <c r="G19" s="6" t="s">
        <v>18</v>
      </c>
      <c r="H19" s="17" t="s">
        <v>138</v>
      </c>
      <c r="I19" s="6" t="s">
        <v>18</v>
      </c>
      <c r="J19" s="17" t="s">
        <v>138</v>
      </c>
      <c r="K19" s="6" t="s">
        <v>18</v>
      </c>
      <c r="L19" s="17" t="s">
        <v>138</v>
      </c>
      <c r="M19" s="6" t="s">
        <v>18</v>
      </c>
      <c r="N19" s="17" t="s">
        <v>138</v>
      </c>
      <c r="O19" s="6" t="s">
        <v>18</v>
      </c>
      <c r="P19" s="17" t="s">
        <v>138</v>
      </c>
    </row>
    <row r="20" spans="1:16" ht="178.5" x14ac:dyDescent="0.25">
      <c r="A20" s="7">
        <f t="shared" si="0"/>
        <v>18</v>
      </c>
      <c r="B20" s="93"/>
      <c r="C20" s="95" t="s">
        <v>30</v>
      </c>
      <c r="D20" s="12" t="s">
        <v>110</v>
      </c>
      <c r="E20" s="6" t="s">
        <v>18</v>
      </c>
      <c r="F20" s="11" t="s">
        <v>140</v>
      </c>
      <c r="G20" s="6" t="s">
        <v>18</v>
      </c>
      <c r="H20" s="11" t="s">
        <v>140</v>
      </c>
      <c r="I20" s="6" t="s">
        <v>18</v>
      </c>
      <c r="J20" s="17" t="s">
        <v>139</v>
      </c>
      <c r="K20" s="6" t="s">
        <v>18</v>
      </c>
      <c r="L20" s="17" t="s">
        <v>139</v>
      </c>
      <c r="M20" s="6" t="s">
        <v>18</v>
      </c>
      <c r="N20" s="17" t="s">
        <v>139</v>
      </c>
      <c r="O20" s="6" t="s">
        <v>18</v>
      </c>
      <c r="P20" s="17" t="s">
        <v>139</v>
      </c>
    </row>
    <row r="21" spans="1:16" ht="89.25" x14ac:dyDescent="0.25">
      <c r="A21" s="7">
        <f t="shared" si="0"/>
        <v>19</v>
      </c>
      <c r="B21" s="93"/>
      <c r="C21" s="96"/>
      <c r="D21" s="10" t="s">
        <v>31</v>
      </c>
      <c r="E21" s="22" t="s">
        <v>19</v>
      </c>
      <c r="F21" s="8"/>
      <c r="G21" s="22" t="s">
        <v>19</v>
      </c>
      <c r="H21" s="8"/>
      <c r="I21" s="22" t="s">
        <v>19</v>
      </c>
      <c r="J21" s="8"/>
      <c r="K21" s="22" t="s">
        <v>19</v>
      </c>
      <c r="L21" s="8"/>
      <c r="M21" s="22" t="s">
        <v>19</v>
      </c>
      <c r="N21" s="8"/>
      <c r="O21" s="6" t="s">
        <v>18</v>
      </c>
      <c r="P21" s="8" t="s">
        <v>141</v>
      </c>
    </row>
    <row r="22" spans="1:16" ht="53.25" customHeight="1" x14ac:dyDescent="0.25">
      <c r="A22" s="7">
        <f t="shared" si="0"/>
        <v>20</v>
      </c>
      <c r="B22" s="93"/>
      <c r="C22" s="95" t="s">
        <v>197</v>
      </c>
      <c r="D22" s="12" t="s">
        <v>15</v>
      </c>
      <c r="E22" s="6" t="s">
        <v>18</v>
      </c>
      <c r="F22" s="17" t="s">
        <v>142</v>
      </c>
      <c r="G22" s="6" t="s">
        <v>18</v>
      </c>
      <c r="H22" s="17" t="s">
        <v>142</v>
      </c>
      <c r="I22" s="6" t="s">
        <v>18</v>
      </c>
      <c r="J22" s="17" t="s">
        <v>142</v>
      </c>
      <c r="K22" s="6" t="s">
        <v>18</v>
      </c>
      <c r="L22" s="17" t="s">
        <v>142</v>
      </c>
      <c r="M22" s="6" t="s">
        <v>18</v>
      </c>
      <c r="N22" s="17" t="s">
        <v>142</v>
      </c>
      <c r="O22" s="6" t="s">
        <v>18</v>
      </c>
      <c r="P22" s="17" t="s">
        <v>142</v>
      </c>
    </row>
    <row r="23" spans="1:16" ht="55.5" customHeight="1" x14ac:dyDescent="0.25">
      <c r="A23" s="7">
        <f t="shared" si="0"/>
        <v>21</v>
      </c>
      <c r="B23" s="93"/>
      <c r="C23" s="97"/>
      <c r="D23" s="19" t="s">
        <v>21</v>
      </c>
      <c r="E23" s="22" t="s">
        <v>19</v>
      </c>
      <c r="F23" s="8"/>
      <c r="G23" s="22" t="s">
        <v>19</v>
      </c>
      <c r="H23" s="8"/>
      <c r="I23" s="22" t="s">
        <v>19</v>
      </c>
      <c r="J23" s="8"/>
      <c r="K23" s="22" t="s">
        <v>19</v>
      </c>
      <c r="L23" s="8"/>
      <c r="M23" s="6" t="s">
        <v>18</v>
      </c>
      <c r="N23" s="17" t="s">
        <v>72</v>
      </c>
      <c r="O23" s="6" t="s">
        <v>18</v>
      </c>
      <c r="P23" s="17" t="s">
        <v>72</v>
      </c>
    </row>
    <row r="24" spans="1:16" ht="94.5" customHeight="1" x14ac:dyDescent="0.25">
      <c r="A24" s="7">
        <f t="shared" si="0"/>
        <v>22</v>
      </c>
      <c r="B24" s="93"/>
      <c r="C24" s="97"/>
      <c r="D24" s="12" t="s">
        <v>111</v>
      </c>
      <c r="E24" s="6" t="s">
        <v>18</v>
      </c>
      <c r="F24" s="11" t="s">
        <v>143</v>
      </c>
      <c r="G24" s="6" t="s">
        <v>18</v>
      </c>
      <c r="H24" s="11" t="s">
        <v>143</v>
      </c>
      <c r="I24" s="18" t="s">
        <v>18</v>
      </c>
      <c r="J24" s="11" t="s">
        <v>143</v>
      </c>
      <c r="K24" s="18" t="s">
        <v>18</v>
      </c>
      <c r="L24" s="11" t="s">
        <v>143</v>
      </c>
      <c r="M24" s="18" t="s">
        <v>18</v>
      </c>
      <c r="N24" s="11" t="s">
        <v>144</v>
      </c>
      <c r="O24" s="18" t="s">
        <v>18</v>
      </c>
      <c r="P24" s="11" t="s">
        <v>145</v>
      </c>
    </row>
    <row r="25" spans="1:16" ht="25.5" x14ac:dyDescent="0.25">
      <c r="A25" s="7">
        <f t="shared" si="0"/>
        <v>23</v>
      </c>
      <c r="B25" s="93"/>
      <c r="C25" s="96"/>
      <c r="D25" s="13" t="s">
        <v>108</v>
      </c>
      <c r="E25" s="22" t="s">
        <v>19</v>
      </c>
      <c r="F25" s="8"/>
      <c r="G25" s="22" t="s">
        <v>19</v>
      </c>
      <c r="H25" s="8"/>
      <c r="I25" s="22" t="s">
        <v>19</v>
      </c>
      <c r="J25" s="8"/>
      <c r="K25" s="22" t="s">
        <v>19</v>
      </c>
      <c r="L25" s="8"/>
      <c r="M25" s="22" t="s">
        <v>19</v>
      </c>
      <c r="N25" s="17" t="s">
        <v>146</v>
      </c>
      <c r="O25" s="6" t="s">
        <v>18</v>
      </c>
      <c r="P25" s="8"/>
    </row>
    <row r="26" spans="1:16" ht="25.5" x14ac:dyDescent="0.25">
      <c r="A26" s="7">
        <f t="shared" si="0"/>
        <v>24</v>
      </c>
      <c r="B26" s="93"/>
      <c r="C26" s="8" t="s">
        <v>16</v>
      </c>
      <c r="D26" s="12"/>
      <c r="E26" s="6" t="s">
        <v>18</v>
      </c>
      <c r="F26" s="17" t="s">
        <v>67</v>
      </c>
      <c r="G26" s="6" t="s">
        <v>18</v>
      </c>
      <c r="H26" s="17" t="s">
        <v>67</v>
      </c>
      <c r="I26" s="6" t="s">
        <v>18</v>
      </c>
      <c r="J26" s="17" t="s">
        <v>67</v>
      </c>
      <c r="K26" s="6" t="s">
        <v>18</v>
      </c>
      <c r="L26" s="17" t="s">
        <v>67</v>
      </c>
      <c r="M26" s="6" t="s">
        <v>18</v>
      </c>
      <c r="N26" s="17" t="s">
        <v>67</v>
      </c>
      <c r="O26" s="6" t="s">
        <v>18</v>
      </c>
      <c r="P26" s="17" t="s">
        <v>67</v>
      </c>
    </row>
  </sheetData>
  <mergeCells count="18">
    <mergeCell ref="A1:A2"/>
    <mergeCell ref="B1:B2"/>
    <mergeCell ref="C1:C2"/>
    <mergeCell ref="D1:D2"/>
    <mergeCell ref="G1:H1"/>
    <mergeCell ref="M1:N1"/>
    <mergeCell ref="O1:P1"/>
    <mergeCell ref="B3:B13"/>
    <mergeCell ref="B14:B17"/>
    <mergeCell ref="B18:B26"/>
    <mergeCell ref="C18:C19"/>
    <mergeCell ref="C20:C21"/>
    <mergeCell ref="C22:C25"/>
    <mergeCell ref="K1:L1"/>
    <mergeCell ref="E1:F1"/>
    <mergeCell ref="I1:J1"/>
    <mergeCell ref="C8:C9"/>
    <mergeCell ref="C15:C16"/>
  </mergeCells>
  <conditionalFormatting sqref="B3 G2:H2 B1:D1 K2:L2 K13:K15 I13:I15 E13:E26 O13:O26 M13:M15 G13:G15 G3:G8 K3:K8 M3:M8 O3:O11 E3:E11 I3:I8 D9:D10 I10:I11 M10:M11 K10 G10:G11 G17:G26 M17:M26 I17:I26 K17:K26">
    <cfRule type="cellIs" dxfId="44" priority="23" operator="equal">
      <formula>"Tidak dinilai"</formula>
    </cfRule>
  </conditionalFormatting>
  <conditionalFormatting sqref="D4">
    <cfRule type="cellIs" dxfId="43" priority="21" operator="equal">
      <formula>"Tidak dinilai"</formula>
    </cfRule>
  </conditionalFormatting>
  <conditionalFormatting sqref="D3">
    <cfRule type="cellIs" dxfId="42" priority="22" operator="equal">
      <formula>"Tidak dinilai"</formula>
    </cfRule>
  </conditionalFormatting>
  <conditionalFormatting sqref="D14 D16:D17">
    <cfRule type="cellIs" dxfId="41" priority="16" operator="equal">
      <formula>"Tidak dinilai"</formula>
    </cfRule>
  </conditionalFormatting>
  <conditionalFormatting sqref="D5">
    <cfRule type="cellIs" dxfId="40" priority="20" operator="equal">
      <formula>"Tidak dinilai"</formula>
    </cfRule>
  </conditionalFormatting>
  <conditionalFormatting sqref="D11">
    <cfRule type="cellIs" dxfId="39" priority="18" operator="equal">
      <formula>"Tidak dinilai"</formula>
    </cfRule>
  </conditionalFormatting>
  <conditionalFormatting sqref="D13">
    <cfRule type="cellIs" dxfId="38" priority="17" operator="equal">
      <formula>"Tidak dinilai"</formula>
    </cfRule>
  </conditionalFormatting>
  <conditionalFormatting sqref="A1">
    <cfRule type="cellIs" dxfId="37" priority="15" operator="equal">
      <formula>"Tidak dinilai"</formula>
    </cfRule>
  </conditionalFormatting>
  <conditionalFormatting sqref="N2">
    <cfRule type="cellIs" dxfId="36" priority="14" operator="equal">
      <formula>"Tidak dinilai"</formula>
    </cfRule>
  </conditionalFormatting>
  <conditionalFormatting sqref="M2">
    <cfRule type="cellIs" dxfId="35" priority="13" operator="equal">
      <formula>"Tidak dinilai"</formula>
    </cfRule>
  </conditionalFormatting>
  <conditionalFormatting sqref="P2">
    <cfRule type="cellIs" dxfId="34" priority="12" operator="equal">
      <formula>"Tidak dinilai"</formula>
    </cfRule>
  </conditionalFormatting>
  <conditionalFormatting sqref="O2">
    <cfRule type="cellIs" dxfId="33" priority="11" operator="equal">
      <formula>"Tidak dinilai"</formula>
    </cfRule>
  </conditionalFormatting>
  <conditionalFormatting sqref="E2:F2">
    <cfRule type="cellIs" dxfId="32" priority="10" operator="equal">
      <formula>"Tidak dinilai"</formula>
    </cfRule>
  </conditionalFormatting>
  <conditionalFormatting sqref="I2:J2">
    <cfRule type="cellIs" dxfId="31" priority="9" operator="equal">
      <formula>"Tidak dinilai"</formula>
    </cfRule>
  </conditionalFormatting>
  <conditionalFormatting sqref="K11">
    <cfRule type="cellIs" dxfId="30" priority="8" operator="equal">
      <formula>"Tidak dinilai"</formula>
    </cfRule>
  </conditionalFormatting>
  <conditionalFormatting sqref="G12 K12 M12 O12 E12 I12">
    <cfRule type="cellIs" dxfId="29" priority="7" operator="equal">
      <formula>"Tidak dinilai"</formula>
    </cfRule>
  </conditionalFormatting>
  <conditionalFormatting sqref="D12">
    <cfRule type="cellIs" dxfId="28" priority="6" operator="equal">
      <formula>"Tidak dinilai"</formula>
    </cfRule>
  </conditionalFormatting>
  <conditionalFormatting sqref="D8">
    <cfRule type="cellIs" dxfId="27" priority="5" operator="equal">
      <formula>"Tidak dinilai"</formula>
    </cfRule>
  </conditionalFormatting>
  <conditionalFormatting sqref="D6:D7">
    <cfRule type="cellIs" dxfId="26" priority="4" operator="equal">
      <formula>"Tidak dinilai"</formula>
    </cfRule>
  </conditionalFormatting>
  <conditionalFormatting sqref="G9 I9 K9 M9">
    <cfRule type="cellIs" dxfId="25" priority="3" operator="equal">
      <formula>"Tidak dinilai"</formula>
    </cfRule>
  </conditionalFormatting>
  <conditionalFormatting sqref="D15">
    <cfRule type="cellIs" dxfId="24" priority="2" operator="equal">
      <formula>"Tidak dinilai"</formula>
    </cfRule>
  </conditionalFormatting>
  <conditionalFormatting sqref="G16 I16 K16 M16">
    <cfRule type="cellIs" dxfId="23" priority="1" operator="equal">
      <formula>"Tidak dinilai"</formula>
    </cfRule>
  </conditionalFormatting>
  <dataValidations count="1">
    <dataValidation type="list" allowBlank="1" showInputMessage="1" showErrorMessage="1" sqref="E3:E26 O3:O26 I3:I26 G3:G26 M3:M26 K3:K26" xr:uid="{00000000-0002-0000-0000-000000000000}">
      <formula1>"Diminta, Tidak Diminta"</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tabSelected="1" workbookViewId="0">
      <selection activeCell="C5" sqref="C5"/>
    </sheetView>
  </sheetViews>
  <sheetFormatPr defaultColWidth="8.85546875" defaultRowHeight="15.75" x14ac:dyDescent="0.25"/>
  <cols>
    <col min="1" max="1" width="9.42578125" style="71" customWidth="1"/>
    <col min="2" max="2" width="18.140625" style="72" customWidth="1"/>
    <col min="3" max="3" width="40.5703125" style="73" customWidth="1"/>
    <col min="4" max="4" width="42.42578125" style="52" customWidth="1"/>
    <col min="5" max="5" width="13.7109375" style="73" customWidth="1"/>
    <col min="6" max="6" width="47.140625" style="73" customWidth="1"/>
    <col min="7" max="11" width="29.5703125" style="52" customWidth="1"/>
    <col min="12" max="16384" width="8.85546875" style="52"/>
  </cols>
  <sheetData>
    <row r="1" spans="1:11" x14ac:dyDescent="0.25">
      <c r="A1" s="158" t="s">
        <v>213</v>
      </c>
    </row>
    <row r="3" spans="1:11" ht="29.1" customHeight="1" x14ac:dyDescent="0.25">
      <c r="A3" s="128" t="s">
        <v>17</v>
      </c>
      <c r="B3" s="128" t="s">
        <v>2</v>
      </c>
      <c r="C3" s="129" t="s">
        <v>0</v>
      </c>
      <c r="D3" s="128" t="s">
        <v>22</v>
      </c>
      <c r="E3" s="130" t="s">
        <v>212</v>
      </c>
      <c r="F3" s="130"/>
      <c r="G3" s="126" t="s">
        <v>150</v>
      </c>
      <c r="H3" s="127"/>
      <c r="I3" s="127"/>
      <c r="J3" s="127"/>
      <c r="K3" s="127"/>
    </row>
    <row r="4" spans="1:11" x14ac:dyDescent="0.25">
      <c r="A4" s="128"/>
      <c r="B4" s="128"/>
      <c r="C4" s="129"/>
      <c r="D4" s="128"/>
      <c r="E4" s="53" t="s">
        <v>23</v>
      </c>
      <c r="F4" s="53" t="s">
        <v>1</v>
      </c>
      <c r="G4" s="54">
        <v>4</v>
      </c>
      <c r="H4" s="54">
        <v>3</v>
      </c>
      <c r="I4" s="54">
        <v>2</v>
      </c>
      <c r="J4" s="54">
        <v>1</v>
      </c>
      <c r="K4" s="54">
        <v>0</v>
      </c>
    </row>
    <row r="5" spans="1:11" ht="129" customHeight="1" x14ac:dyDescent="0.25">
      <c r="A5" s="66">
        <v>1</v>
      </c>
      <c r="B5" s="116" t="s">
        <v>7</v>
      </c>
      <c r="C5" s="67" t="s">
        <v>4</v>
      </c>
      <c r="D5" s="55"/>
      <c r="E5" s="53" t="s">
        <v>18</v>
      </c>
      <c r="F5" s="68" t="s">
        <v>80</v>
      </c>
      <c r="G5" s="56" t="s">
        <v>90</v>
      </c>
      <c r="H5" s="56" t="s">
        <v>32</v>
      </c>
      <c r="I5" s="56" t="s">
        <v>33</v>
      </c>
      <c r="J5" s="56" t="s">
        <v>73</v>
      </c>
      <c r="K5" s="56" t="s">
        <v>79</v>
      </c>
    </row>
    <row r="6" spans="1:11" ht="163.5" customHeight="1" x14ac:dyDescent="0.25">
      <c r="A6" s="75">
        <f>A5+1</f>
        <v>2</v>
      </c>
      <c r="B6" s="116"/>
      <c r="C6" s="67" t="s">
        <v>3</v>
      </c>
      <c r="D6" s="55"/>
      <c r="E6" s="53" t="s">
        <v>18</v>
      </c>
      <c r="F6" s="68" t="s">
        <v>115</v>
      </c>
      <c r="G6" s="57" t="s">
        <v>81</v>
      </c>
      <c r="H6" s="57" t="s">
        <v>91</v>
      </c>
      <c r="I6" s="57" t="s">
        <v>34</v>
      </c>
      <c r="J6" s="57" t="s">
        <v>82</v>
      </c>
      <c r="K6" s="57" t="s">
        <v>83</v>
      </c>
    </row>
    <row r="7" spans="1:11" ht="166.5" customHeight="1" x14ac:dyDescent="0.25">
      <c r="A7" s="75">
        <f t="shared" ref="A7:A25" si="0">A6+1</f>
        <v>3</v>
      </c>
      <c r="B7" s="116"/>
      <c r="C7" s="67" t="s">
        <v>5</v>
      </c>
      <c r="D7" s="55"/>
      <c r="E7" s="53" t="s">
        <v>18</v>
      </c>
      <c r="F7" s="68" t="s">
        <v>116</v>
      </c>
      <c r="G7" s="57" t="s">
        <v>164</v>
      </c>
      <c r="H7" s="57" t="s">
        <v>152</v>
      </c>
      <c r="I7" s="57" t="s">
        <v>153</v>
      </c>
      <c r="J7" s="57" t="s">
        <v>154</v>
      </c>
      <c r="K7" s="57" t="s">
        <v>189</v>
      </c>
    </row>
    <row r="8" spans="1:11" s="20" customFormat="1" ht="100.5" customHeight="1" x14ac:dyDescent="0.25">
      <c r="A8" s="21">
        <f t="shared" si="0"/>
        <v>4</v>
      </c>
      <c r="B8" s="116"/>
      <c r="C8" s="122" t="s">
        <v>147</v>
      </c>
      <c r="D8" s="25" t="s">
        <v>184</v>
      </c>
      <c r="E8" s="86"/>
      <c r="F8" s="50" t="s">
        <v>199</v>
      </c>
      <c r="G8" s="48" t="s">
        <v>181</v>
      </c>
      <c r="H8" s="63" t="s">
        <v>45</v>
      </c>
      <c r="I8" s="48" t="s">
        <v>182</v>
      </c>
      <c r="J8" s="124" t="s">
        <v>198</v>
      </c>
      <c r="K8" s="125"/>
    </row>
    <row r="9" spans="1:11" s="20" customFormat="1" ht="118.5" customHeight="1" x14ac:dyDescent="0.25">
      <c r="A9" s="21">
        <f t="shared" si="0"/>
        <v>5</v>
      </c>
      <c r="B9" s="116"/>
      <c r="C9" s="123"/>
      <c r="D9" s="25" t="s">
        <v>185</v>
      </c>
      <c r="E9" s="86"/>
      <c r="F9" s="50" t="s">
        <v>200</v>
      </c>
      <c r="G9" s="48" t="s">
        <v>178</v>
      </c>
      <c r="H9" s="48" t="s">
        <v>179</v>
      </c>
      <c r="I9" s="48" t="s">
        <v>177</v>
      </c>
      <c r="J9" s="48" t="s">
        <v>180</v>
      </c>
      <c r="K9" s="48" t="s">
        <v>183</v>
      </c>
    </row>
    <row r="10" spans="1:11" ht="83.25" customHeight="1" x14ac:dyDescent="0.25">
      <c r="A10" s="75">
        <f t="shared" si="0"/>
        <v>6</v>
      </c>
      <c r="B10" s="116"/>
      <c r="C10" s="67" t="s">
        <v>148</v>
      </c>
      <c r="D10" s="69" t="s">
        <v>161</v>
      </c>
      <c r="E10" s="53" t="s">
        <v>18</v>
      </c>
      <c r="F10" s="58" t="s">
        <v>74</v>
      </c>
      <c r="G10" s="57" t="s">
        <v>35</v>
      </c>
      <c r="H10" s="57" t="s">
        <v>42</v>
      </c>
      <c r="I10" s="57" t="s">
        <v>43</v>
      </c>
      <c r="J10" s="57" t="s">
        <v>44</v>
      </c>
      <c r="K10" s="57" t="s">
        <v>84</v>
      </c>
    </row>
    <row r="11" spans="1:11" ht="32.25" customHeight="1" x14ac:dyDescent="0.25">
      <c r="A11" s="105">
        <f t="shared" si="0"/>
        <v>7</v>
      </c>
      <c r="B11" s="116"/>
      <c r="C11" s="118"/>
      <c r="D11" s="110" t="s">
        <v>162</v>
      </c>
      <c r="E11" s="113" t="s">
        <v>18</v>
      </c>
      <c r="F11" s="120" t="s">
        <v>186</v>
      </c>
      <c r="G11" s="51" t="s">
        <v>203</v>
      </c>
      <c r="H11" s="100" t="s">
        <v>163</v>
      </c>
      <c r="I11" s="101"/>
      <c r="J11" s="101"/>
      <c r="K11" s="102"/>
    </row>
    <row r="12" spans="1:11" ht="51.75" customHeight="1" x14ac:dyDescent="0.25">
      <c r="A12" s="107"/>
      <c r="B12" s="116"/>
      <c r="C12" s="119"/>
      <c r="D12" s="112"/>
      <c r="E12" s="115"/>
      <c r="F12" s="121"/>
      <c r="G12" s="100" t="s">
        <v>187</v>
      </c>
      <c r="H12" s="103"/>
      <c r="I12" s="103"/>
      <c r="J12" s="103"/>
      <c r="K12" s="104"/>
    </row>
    <row r="13" spans="1:11" ht="103.5" customHeight="1" x14ac:dyDescent="0.25">
      <c r="A13" s="75">
        <f>A11+1</f>
        <v>8</v>
      </c>
      <c r="B13" s="116"/>
      <c r="C13" s="67" t="s">
        <v>106</v>
      </c>
      <c r="D13" s="55"/>
      <c r="E13" s="53" t="s">
        <v>18</v>
      </c>
      <c r="F13" s="68" t="s">
        <v>188</v>
      </c>
      <c r="G13" s="58" t="s">
        <v>190</v>
      </c>
      <c r="H13" s="58" t="s">
        <v>191</v>
      </c>
      <c r="I13" s="58" t="s">
        <v>192</v>
      </c>
      <c r="J13" s="56" t="s">
        <v>193</v>
      </c>
      <c r="K13" s="56" t="s">
        <v>194</v>
      </c>
    </row>
    <row r="14" spans="1:11" ht="321.75" customHeight="1" x14ac:dyDescent="0.25">
      <c r="A14" s="75">
        <f t="shared" si="0"/>
        <v>9</v>
      </c>
      <c r="B14" s="116"/>
      <c r="C14" s="67" t="s">
        <v>107</v>
      </c>
      <c r="D14" s="55"/>
      <c r="E14" s="53" t="s">
        <v>18</v>
      </c>
      <c r="F14" s="58" t="s">
        <v>155</v>
      </c>
      <c r="G14" s="58" t="s">
        <v>70</v>
      </c>
      <c r="H14" s="58" t="s">
        <v>165</v>
      </c>
      <c r="I14" s="56" t="s">
        <v>166</v>
      </c>
      <c r="J14" s="56" t="s">
        <v>167</v>
      </c>
      <c r="K14" s="56" t="s">
        <v>167</v>
      </c>
    </row>
    <row r="15" spans="1:11" ht="272.25" customHeight="1" x14ac:dyDescent="0.25">
      <c r="A15" s="75">
        <f t="shared" si="0"/>
        <v>10</v>
      </c>
      <c r="B15" s="76" t="s">
        <v>8</v>
      </c>
      <c r="C15" s="67" t="s">
        <v>6</v>
      </c>
      <c r="D15" s="55"/>
      <c r="E15" s="53" t="s">
        <v>18</v>
      </c>
      <c r="F15" s="67" t="s">
        <v>133</v>
      </c>
      <c r="G15" s="58" t="s">
        <v>211</v>
      </c>
      <c r="H15" s="58" t="s">
        <v>97</v>
      </c>
      <c r="I15" s="58" t="s">
        <v>98</v>
      </c>
      <c r="J15" s="100" t="s">
        <v>156</v>
      </c>
      <c r="K15" s="102"/>
    </row>
    <row r="16" spans="1:11" ht="161.25" customHeight="1" x14ac:dyDescent="0.25">
      <c r="A16" s="75">
        <f t="shared" si="0"/>
        <v>11</v>
      </c>
      <c r="B16" s="116" t="s">
        <v>9</v>
      </c>
      <c r="C16" s="117" t="s">
        <v>10</v>
      </c>
      <c r="D16" s="59" t="s">
        <v>12</v>
      </c>
      <c r="E16" s="53" t="s">
        <v>18</v>
      </c>
      <c r="F16" s="58" t="s">
        <v>71</v>
      </c>
      <c r="G16" s="56" t="s">
        <v>78</v>
      </c>
      <c r="H16" s="56" t="s">
        <v>77</v>
      </c>
      <c r="I16" s="56" t="s">
        <v>76</v>
      </c>
      <c r="J16" s="56" t="s">
        <v>75</v>
      </c>
      <c r="K16" s="56" t="s">
        <v>92</v>
      </c>
    </row>
    <row r="17" spans="1:11" ht="99" customHeight="1" x14ac:dyDescent="0.25">
      <c r="A17" s="75">
        <f t="shared" si="0"/>
        <v>12</v>
      </c>
      <c r="B17" s="116"/>
      <c r="C17" s="117"/>
      <c r="D17" s="59" t="s">
        <v>11</v>
      </c>
      <c r="E17" s="53" t="s">
        <v>18</v>
      </c>
      <c r="F17" s="58" t="s">
        <v>151</v>
      </c>
      <c r="G17" s="60" t="s">
        <v>36</v>
      </c>
      <c r="H17" s="60" t="s">
        <v>37</v>
      </c>
      <c r="I17" s="60" t="s">
        <v>38</v>
      </c>
      <c r="J17" s="60" t="s">
        <v>39</v>
      </c>
      <c r="K17" s="60" t="s">
        <v>93</v>
      </c>
    </row>
    <row r="18" spans="1:11" ht="162" customHeight="1" x14ac:dyDescent="0.25">
      <c r="A18" s="75">
        <f t="shared" si="0"/>
        <v>13</v>
      </c>
      <c r="B18" s="116"/>
      <c r="C18" s="70" t="s">
        <v>30</v>
      </c>
      <c r="D18" s="59" t="s">
        <v>160</v>
      </c>
      <c r="E18" s="53" t="s">
        <v>18</v>
      </c>
      <c r="F18" s="58" t="s">
        <v>171</v>
      </c>
      <c r="G18" s="58" t="s">
        <v>85</v>
      </c>
      <c r="H18" s="58" t="s">
        <v>86</v>
      </c>
      <c r="I18" s="58" t="s">
        <v>87</v>
      </c>
      <c r="J18" s="58" t="s">
        <v>88</v>
      </c>
      <c r="K18" s="58" t="s">
        <v>89</v>
      </c>
    </row>
    <row r="19" spans="1:11" ht="36" customHeight="1" x14ac:dyDescent="0.25">
      <c r="A19" s="105">
        <f t="shared" si="0"/>
        <v>14</v>
      </c>
      <c r="B19" s="116"/>
      <c r="C19" s="108" t="s">
        <v>149</v>
      </c>
      <c r="D19" s="110" t="s">
        <v>15</v>
      </c>
      <c r="E19" s="113" t="s">
        <v>18</v>
      </c>
      <c r="F19" s="58" t="s">
        <v>142</v>
      </c>
      <c r="G19" s="100" t="s">
        <v>46</v>
      </c>
      <c r="H19" s="101"/>
      <c r="I19" s="101"/>
      <c r="J19" s="101"/>
      <c r="K19" s="102"/>
    </row>
    <row r="20" spans="1:11" ht="53.25" customHeight="1" x14ac:dyDescent="0.25">
      <c r="A20" s="106"/>
      <c r="B20" s="116"/>
      <c r="C20" s="109"/>
      <c r="D20" s="111"/>
      <c r="E20" s="114"/>
      <c r="F20" s="58" t="s">
        <v>47</v>
      </c>
      <c r="G20" s="58" t="s">
        <v>48</v>
      </c>
      <c r="H20" s="58" t="s">
        <v>49</v>
      </c>
      <c r="I20" s="58" t="s">
        <v>50</v>
      </c>
      <c r="J20" s="58" t="s">
        <v>51</v>
      </c>
      <c r="K20" s="58" t="s">
        <v>41</v>
      </c>
    </row>
    <row r="21" spans="1:11" ht="53.25" customHeight="1" x14ac:dyDescent="0.25">
      <c r="A21" s="106"/>
      <c r="B21" s="116"/>
      <c r="C21" s="109"/>
      <c r="D21" s="111"/>
      <c r="E21" s="114"/>
      <c r="F21" s="58" t="s">
        <v>52</v>
      </c>
      <c r="G21" s="58" t="s">
        <v>53</v>
      </c>
      <c r="H21" s="58" t="s">
        <v>54</v>
      </c>
      <c r="I21" s="58" t="s">
        <v>55</v>
      </c>
      <c r="J21" s="58" t="s">
        <v>56</v>
      </c>
      <c r="K21" s="58" t="s">
        <v>41</v>
      </c>
    </row>
    <row r="22" spans="1:11" ht="53.25" customHeight="1" x14ac:dyDescent="0.25">
      <c r="A22" s="106"/>
      <c r="B22" s="116"/>
      <c r="C22" s="109"/>
      <c r="D22" s="111"/>
      <c r="E22" s="114"/>
      <c r="F22" s="58" t="s">
        <v>57</v>
      </c>
      <c r="G22" s="58" t="s">
        <v>58</v>
      </c>
      <c r="H22" s="58" t="s">
        <v>59</v>
      </c>
      <c r="I22" s="58" t="s">
        <v>60</v>
      </c>
      <c r="J22" s="58" t="s">
        <v>61</v>
      </c>
      <c r="K22" s="58" t="s">
        <v>41</v>
      </c>
    </row>
    <row r="23" spans="1:11" ht="53.25" customHeight="1" x14ac:dyDescent="0.25">
      <c r="A23" s="107"/>
      <c r="B23" s="116"/>
      <c r="C23" s="109"/>
      <c r="D23" s="112"/>
      <c r="E23" s="115"/>
      <c r="F23" s="58" t="s">
        <v>62</v>
      </c>
      <c r="G23" s="58" t="s">
        <v>63</v>
      </c>
      <c r="H23" s="58" t="s">
        <v>64</v>
      </c>
      <c r="I23" s="58" t="s">
        <v>65</v>
      </c>
      <c r="J23" s="58" t="s">
        <v>66</v>
      </c>
      <c r="K23" s="58" t="s">
        <v>41</v>
      </c>
    </row>
    <row r="24" spans="1:11" ht="177.75" customHeight="1" x14ac:dyDescent="0.25">
      <c r="A24" s="75">
        <f>A19+1</f>
        <v>15</v>
      </c>
      <c r="B24" s="116"/>
      <c r="C24" s="109"/>
      <c r="D24" s="59" t="s">
        <v>172</v>
      </c>
      <c r="E24" s="53" t="s">
        <v>18</v>
      </c>
      <c r="F24" s="68" t="s">
        <v>143</v>
      </c>
      <c r="G24" s="61" t="s">
        <v>158</v>
      </c>
      <c r="H24" s="61" t="s">
        <v>159</v>
      </c>
      <c r="I24" s="61" t="s">
        <v>157</v>
      </c>
      <c r="J24" s="61" t="s">
        <v>40</v>
      </c>
      <c r="K24" s="57" t="s">
        <v>41</v>
      </c>
    </row>
    <row r="25" spans="1:11" ht="126" x14ac:dyDescent="0.25">
      <c r="A25" s="75">
        <f t="shared" si="0"/>
        <v>16</v>
      </c>
      <c r="B25" s="116"/>
      <c r="C25" s="67" t="s">
        <v>16</v>
      </c>
      <c r="D25" s="59"/>
      <c r="E25" s="53" t="s">
        <v>18</v>
      </c>
      <c r="F25" s="58" t="s">
        <v>67</v>
      </c>
      <c r="G25" s="58" t="s">
        <v>94</v>
      </c>
      <c r="H25" s="58" t="s">
        <v>95</v>
      </c>
      <c r="I25" s="58" t="s">
        <v>96</v>
      </c>
      <c r="J25" s="58" t="s">
        <v>69</v>
      </c>
      <c r="K25" s="58" t="s">
        <v>68</v>
      </c>
    </row>
  </sheetData>
  <mergeCells count="24">
    <mergeCell ref="C8:C9"/>
    <mergeCell ref="J8:K8"/>
    <mergeCell ref="G3:K3"/>
    <mergeCell ref="A3:A4"/>
    <mergeCell ref="B3:B4"/>
    <mergeCell ref="C3:C4"/>
    <mergeCell ref="D3:D4"/>
    <mergeCell ref="E3:F3"/>
    <mergeCell ref="H11:K11"/>
    <mergeCell ref="G12:K12"/>
    <mergeCell ref="J15:K15"/>
    <mergeCell ref="A19:A23"/>
    <mergeCell ref="C19:C24"/>
    <mergeCell ref="D19:D23"/>
    <mergeCell ref="E19:E23"/>
    <mergeCell ref="G19:K19"/>
    <mergeCell ref="B16:B25"/>
    <mergeCell ref="C16:C17"/>
    <mergeCell ref="A11:A12"/>
    <mergeCell ref="C11:C12"/>
    <mergeCell ref="D11:D12"/>
    <mergeCell ref="E11:E12"/>
    <mergeCell ref="F11:F12"/>
    <mergeCell ref="B5:B14"/>
  </mergeCells>
  <conditionalFormatting sqref="E5:E7 D13 E13:E19 E24:E25 D10:E11">
    <cfRule type="cellIs" dxfId="22" priority="8" operator="equal">
      <formula>"Tidak dinilai"</formula>
    </cfRule>
  </conditionalFormatting>
  <conditionalFormatting sqref="A3">
    <cfRule type="cellIs" dxfId="21" priority="6" operator="equal">
      <formula>"Tidak dinilai"</formula>
    </cfRule>
  </conditionalFormatting>
  <conditionalFormatting sqref="D15">
    <cfRule type="cellIs" dxfId="20" priority="7" operator="equal">
      <formula>"Tidak dinilai"</formula>
    </cfRule>
  </conditionalFormatting>
  <conditionalFormatting sqref="E4:F4">
    <cfRule type="cellIs" dxfId="19" priority="5" operator="equal">
      <formula>"Tidak dinilai"</formula>
    </cfRule>
  </conditionalFormatting>
  <conditionalFormatting sqref="G4:K4">
    <cfRule type="cellIs" dxfId="18" priority="4" operator="equal">
      <formula>"Tidak dinilai"</formula>
    </cfRule>
  </conditionalFormatting>
  <conditionalFormatting sqref="B5 B3:D3">
    <cfRule type="cellIs" dxfId="17" priority="13" operator="equal">
      <formula>"Tidak dinilai"</formula>
    </cfRule>
  </conditionalFormatting>
  <conditionalFormatting sqref="D6">
    <cfRule type="cellIs" dxfId="16" priority="11" operator="equal">
      <formula>"Tidak dinilai"</formula>
    </cfRule>
  </conditionalFormatting>
  <conditionalFormatting sqref="D5">
    <cfRule type="cellIs" dxfId="15" priority="12" operator="equal">
      <formula>"Tidak dinilai"</formula>
    </cfRule>
  </conditionalFormatting>
  <conditionalFormatting sqref="D7">
    <cfRule type="cellIs" dxfId="14" priority="10" operator="equal">
      <formula>"Tidak dinilai"</formula>
    </cfRule>
  </conditionalFormatting>
  <conditionalFormatting sqref="D14">
    <cfRule type="cellIs" dxfId="13" priority="9" operator="equal">
      <formula>"Tidak dinilai"</formula>
    </cfRule>
  </conditionalFormatting>
  <conditionalFormatting sqref="D8:D9">
    <cfRule type="cellIs" dxfId="12" priority="1" operator="equal">
      <formula>"Tidak dinilai"</formula>
    </cfRule>
  </conditionalFormatting>
  <dataValidations count="1">
    <dataValidation type="list" allowBlank="1" showInputMessage="1" showErrorMessage="1" sqref="E24:E25 E13:E19 E10:E11 E5:E7" xr:uid="{00000000-0002-0000-0100-000000000000}">
      <formula1>"Diminta, Tidak Diminta"</formula1>
    </dataValidation>
  </dataValidation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2:M24"/>
  <sheetViews>
    <sheetView workbookViewId="0">
      <selection sqref="A1:XFD1"/>
    </sheetView>
  </sheetViews>
  <sheetFormatPr defaultColWidth="8.85546875" defaultRowHeight="18" x14ac:dyDescent="0.25"/>
  <cols>
    <col min="1" max="1" width="9.42578125" style="3" customWidth="1"/>
    <col min="2" max="2" width="22.42578125" style="4" customWidth="1"/>
    <col min="3" max="3" width="54.28515625" style="2" customWidth="1"/>
    <col min="4" max="4" width="65" style="2" customWidth="1"/>
    <col min="5" max="6" width="6.28515625" style="1" customWidth="1"/>
    <col min="7" max="8" width="6.28515625" style="45" customWidth="1"/>
    <col min="9" max="10" width="6.28515625" style="1" customWidth="1"/>
    <col min="11" max="11" width="9" style="1" customWidth="1"/>
    <col min="12" max="12" width="8.85546875" style="1"/>
    <col min="13" max="13" width="10.140625" style="1" bestFit="1" customWidth="1"/>
    <col min="14" max="16384" width="8.85546875" style="1"/>
  </cols>
  <sheetData>
    <row r="2" spans="1:13" ht="29.1" customHeight="1" x14ac:dyDescent="0.25">
      <c r="A2" s="131" t="s">
        <v>17</v>
      </c>
      <c r="B2" s="133" t="s">
        <v>2</v>
      </c>
      <c r="C2" s="135" t="s">
        <v>0</v>
      </c>
      <c r="D2" s="137" t="s">
        <v>22</v>
      </c>
      <c r="E2" s="139" t="s">
        <v>24</v>
      </c>
      <c r="F2" s="140"/>
      <c r="G2" s="139" t="s">
        <v>25</v>
      </c>
      <c r="H2" s="140"/>
      <c r="I2" s="139" t="s">
        <v>26</v>
      </c>
      <c r="J2" s="140"/>
      <c r="K2" s="140" t="s">
        <v>27</v>
      </c>
    </row>
    <row r="3" spans="1:13" s="2" customFormat="1" ht="15.75" customHeight="1" x14ac:dyDescent="0.25">
      <c r="A3" s="132"/>
      <c r="B3" s="134"/>
      <c r="C3" s="136"/>
      <c r="D3" s="138"/>
      <c r="E3" s="141"/>
      <c r="F3" s="142"/>
      <c r="G3" s="141"/>
      <c r="H3" s="142"/>
      <c r="I3" s="141"/>
      <c r="J3" s="142"/>
      <c r="K3" s="142"/>
    </row>
    <row r="4" spans="1:13" ht="18.75" customHeight="1" x14ac:dyDescent="0.25">
      <c r="A4" s="26">
        <v>1</v>
      </c>
      <c r="B4" s="143" t="s">
        <v>7</v>
      </c>
      <c r="C4" s="27" t="s">
        <v>4</v>
      </c>
      <c r="D4" s="28"/>
      <c r="E4" s="144">
        <v>7</v>
      </c>
      <c r="F4" s="145">
        <f>E4/$E$20</f>
        <v>0.3888888888888889</v>
      </c>
      <c r="G4" s="85">
        <v>4</v>
      </c>
      <c r="H4" s="77">
        <f>G4/(SUM($G$4:$G$12))</f>
        <v>0.10256410256410256</v>
      </c>
      <c r="I4" s="29"/>
      <c r="J4" s="30"/>
      <c r="K4" s="31">
        <f>$F$4*H4*100</f>
        <v>3.9886039886039883</v>
      </c>
      <c r="L4" s="2"/>
      <c r="M4" s="2"/>
    </row>
    <row r="5" spans="1:13" ht="18.75" customHeight="1" x14ac:dyDescent="0.25">
      <c r="A5" s="26">
        <f>A4+1</f>
        <v>2</v>
      </c>
      <c r="B5" s="143"/>
      <c r="C5" s="27" t="s">
        <v>3</v>
      </c>
      <c r="D5" s="28"/>
      <c r="E5" s="144"/>
      <c r="F5" s="145"/>
      <c r="G5" s="85">
        <v>3</v>
      </c>
      <c r="H5" s="77">
        <f t="shared" ref="H5:H12" si="0">G5/(SUM($G$4:$G$12))</f>
        <v>7.6923076923076927E-2</v>
      </c>
      <c r="I5" s="29"/>
      <c r="J5" s="30"/>
      <c r="K5" s="31">
        <f t="shared" ref="K5:K12" si="1">$F$4*H5*100</f>
        <v>2.9914529914529915</v>
      </c>
      <c r="L5" s="2"/>
      <c r="M5" s="2"/>
    </row>
    <row r="6" spans="1:13" ht="18.75" customHeight="1" x14ac:dyDescent="0.25">
      <c r="A6" s="26">
        <f t="shared" ref="A6:A12" si="2">A5+1</f>
        <v>3</v>
      </c>
      <c r="B6" s="143"/>
      <c r="C6" s="27" t="s">
        <v>5</v>
      </c>
      <c r="D6" s="28"/>
      <c r="E6" s="144"/>
      <c r="F6" s="145"/>
      <c r="G6" s="85">
        <v>8</v>
      </c>
      <c r="H6" s="77">
        <f t="shared" si="0"/>
        <v>0.20512820512820512</v>
      </c>
      <c r="I6" s="29"/>
      <c r="J6" s="30"/>
      <c r="K6" s="31">
        <f t="shared" si="1"/>
        <v>7.9772079772079767</v>
      </c>
      <c r="L6" s="2"/>
      <c r="M6" s="2"/>
    </row>
    <row r="7" spans="1:13" ht="27" customHeight="1" x14ac:dyDescent="0.25">
      <c r="A7" s="26">
        <f t="shared" si="2"/>
        <v>4</v>
      </c>
      <c r="B7" s="143"/>
      <c r="C7" s="146" t="s">
        <v>207</v>
      </c>
      <c r="D7" s="47" t="s">
        <v>184</v>
      </c>
      <c r="E7" s="144"/>
      <c r="F7" s="145"/>
      <c r="G7" s="148">
        <v>7</v>
      </c>
      <c r="H7" s="150">
        <f t="shared" si="0"/>
        <v>0.17948717948717949</v>
      </c>
      <c r="I7" s="26">
        <v>5</v>
      </c>
      <c r="J7" s="77">
        <f>I7/SUM($I$7:$I$8)</f>
        <v>0.5</v>
      </c>
      <c r="K7" s="31">
        <f>$F$4*$H$9*J7*100</f>
        <v>3.4900284900284899</v>
      </c>
      <c r="L7" s="2"/>
      <c r="M7" s="2"/>
    </row>
    <row r="8" spans="1:13" ht="25.5" customHeight="1" x14ac:dyDescent="0.25">
      <c r="A8" s="26">
        <f t="shared" si="2"/>
        <v>5</v>
      </c>
      <c r="B8" s="143"/>
      <c r="C8" s="147"/>
      <c r="D8" s="47" t="s">
        <v>210</v>
      </c>
      <c r="E8" s="144"/>
      <c r="F8" s="145"/>
      <c r="G8" s="149"/>
      <c r="H8" s="151"/>
      <c r="I8" s="26">
        <v>5</v>
      </c>
      <c r="J8" s="77">
        <f>I8/SUM($I$7:$I$8)</f>
        <v>0.5</v>
      </c>
      <c r="K8" s="31">
        <f>$F$4*$H$9*J8*100</f>
        <v>3.4900284900284899</v>
      </c>
      <c r="L8" s="2"/>
      <c r="M8" s="2"/>
    </row>
    <row r="9" spans="1:13" ht="20.25" customHeight="1" x14ac:dyDescent="0.25">
      <c r="A9" s="26">
        <f t="shared" si="2"/>
        <v>6</v>
      </c>
      <c r="B9" s="143"/>
      <c r="C9" s="146" t="s">
        <v>176</v>
      </c>
      <c r="D9" s="47" t="s">
        <v>161</v>
      </c>
      <c r="E9" s="144"/>
      <c r="F9" s="145"/>
      <c r="G9" s="148">
        <v>7</v>
      </c>
      <c r="H9" s="150">
        <f t="shared" si="0"/>
        <v>0.17948717948717949</v>
      </c>
      <c r="I9" s="26">
        <v>5</v>
      </c>
      <c r="J9" s="77">
        <f>I9/SUM($I$9:$I$10)</f>
        <v>0.5</v>
      </c>
      <c r="K9" s="31">
        <f>$F$4*$H$9*J9*100</f>
        <v>3.4900284900284899</v>
      </c>
      <c r="L9" s="2"/>
      <c r="M9" s="2"/>
    </row>
    <row r="10" spans="1:13" ht="20.25" customHeight="1" x14ac:dyDescent="0.25">
      <c r="A10" s="26">
        <f t="shared" si="2"/>
        <v>7</v>
      </c>
      <c r="B10" s="143"/>
      <c r="C10" s="147"/>
      <c r="D10" s="47" t="s">
        <v>175</v>
      </c>
      <c r="E10" s="144"/>
      <c r="F10" s="145"/>
      <c r="G10" s="149"/>
      <c r="H10" s="151"/>
      <c r="I10" s="26">
        <v>5</v>
      </c>
      <c r="J10" s="77">
        <f>I10/SUM($I$9:$I$10)</f>
        <v>0.5</v>
      </c>
      <c r="K10" s="31">
        <f>$F$4*$H$9*J10*100</f>
        <v>3.4900284900284899</v>
      </c>
      <c r="L10" s="2"/>
      <c r="M10" s="2"/>
    </row>
    <row r="11" spans="1:13" ht="31.5" x14ac:dyDescent="0.25">
      <c r="A11" s="26">
        <f t="shared" si="2"/>
        <v>8</v>
      </c>
      <c r="B11" s="143"/>
      <c r="C11" s="27" t="s">
        <v>205</v>
      </c>
      <c r="D11" s="28"/>
      <c r="E11" s="144"/>
      <c r="F11" s="145"/>
      <c r="G11" s="85">
        <v>5</v>
      </c>
      <c r="H11" s="77">
        <f t="shared" si="0"/>
        <v>0.12820512820512819</v>
      </c>
      <c r="I11" s="29"/>
      <c r="J11" s="30"/>
      <c r="K11" s="31">
        <f t="shared" si="1"/>
        <v>4.9857549857549852</v>
      </c>
      <c r="L11" s="2"/>
      <c r="M11" s="2"/>
    </row>
    <row r="12" spans="1:13" ht="18.75" customHeight="1" x14ac:dyDescent="0.25">
      <c r="A12" s="26">
        <f t="shared" si="2"/>
        <v>9</v>
      </c>
      <c r="B12" s="143"/>
      <c r="C12" s="27" t="s">
        <v>173</v>
      </c>
      <c r="D12" s="28"/>
      <c r="E12" s="144"/>
      <c r="F12" s="145"/>
      <c r="G12" s="85">
        <v>5</v>
      </c>
      <c r="H12" s="77">
        <f t="shared" si="0"/>
        <v>0.12820512820512819</v>
      </c>
      <c r="I12" s="29"/>
      <c r="J12" s="30"/>
      <c r="K12" s="31">
        <f t="shared" si="1"/>
        <v>4.9857549857549852</v>
      </c>
      <c r="L12" s="2"/>
      <c r="M12" s="2"/>
    </row>
    <row r="13" spans="1:13" ht="22.5" customHeight="1" x14ac:dyDescent="0.25">
      <c r="A13" s="32">
        <f>A12+1</f>
        <v>10</v>
      </c>
      <c r="B13" s="80" t="s">
        <v>8</v>
      </c>
      <c r="C13" s="33" t="s">
        <v>208</v>
      </c>
      <c r="D13" s="34"/>
      <c r="E13" s="83">
        <v>6</v>
      </c>
      <c r="F13" s="81">
        <f>E13/$E$20</f>
        <v>0.33333333333333331</v>
      </c>
      <c r="G13" s="85">
        <v>6</v>
      </c>
      <c r="H13" s="81">
        <f>G13/SUM($G$13:$G$13)</f>
        <v>1</v>
      </c>
      <c r="I13" s="35"/>
      <c r="J13" s="36"/>
      <c r="K13" s="37">
        <f>$F$13*H13*100</f>
        <v>33.333333333333329</v>
      </c>
      <c r="L13" s="2"/>
      <c r="M13" s="2"/>
    </row>
    <row r="14" spans="1:13" ht="16.5" x14ac:dyDescent="0.25">
      <c r="A14" s="38">
        <f>A13+1</f>
        <v>11</v>
      </c>
      <c r="B14" s="157" t="s">
        <v>9</v>
      </c>
      <c r="C14" s="154" t="s">
        <v>10</v>
      </c>
      <c r="D14" s="39" t="s">
        <v>174</v>
      </c>
      <c r="E14" s="144">
        <v>5</v>
      </c>
      <c r="F14" s="156">
        <f>E14/$E$20</f>
        <v>0.27777777777777779</v>
      </c>
      <c r="G14" s="148">
        <v>4</v>
      </c>
      <c r="H14" s="152">
        <f>G14/SUM($G$14:$G$19)</f>
        <v>0.2</v>
      </c>
      <c r="I14" s="74">
        <v>5</v>
      </c>
      <c r="J14" s="79">
        <f>I14/SUM($I$14:$I$15)</f>
        <v>0.41666666666666669</v>
      </c>
      <c r="K14" s="40">
        <f>$F$14*$H$14*J14*100</f>
        <v>2.3148148148148149</v>
      </c>
      <c r="L14" s="2"/>
      <c r="M14" s="2"/>
    </row>
    <row r="15" spans="1:13" ht="18.75" customHeight="1" x14ac:dyDescent="0.25">
      <c r="A15" s="38">
        <f t="shared" ref="A15:A19" si="3">A14+1</f>
        <v>12</v>
      </c>
      <c r="B15" s="157"/>
      <c r="C15" s="154"/>
      <c r="D15" s="39" t="s">
        <v>99</v>
      </c>
      <c r="E15" s="144"/>
      <c r="F15" s="156"/>
      <c r="G15" s="149"/>
      <c r="H15" s="153"/>
      <c r="I15" s="74">
        <v>7</v>
      </c>
      <c r="J15" s="79">
        <f>I15/SUM($I$14:$I$15)</f>
        <v>0.58333333333333337</v>
      </c>
      <c r="K15" s="40">
        <f>$F$14*$H$14*J15*100</f>
        <v>3.2407407407407414</v>
      </c>
      <c r="L15" s="2"/>
      <c r="M15" s="2"/>
    </row>
    <row r="16" spans="1:13" ht="18.75" customHeight="1" x14ac:dyDescent="0.25">
      <c r="A16" s="38">
        <f t="shared" si="3"/>
        <v>13</v>
      </c>
      <c r="B16" s="157"/>
      <c r="C16" s="78" t="s">
        <v>13</v>
      </c>
      <c r="D16" s="39"/>
      <c r="E16" s="144"/>
      <c r="F16" s="156"/>
      <c r="G16" s="84">
        <v>7</v>
      </c>
      <c r="H16" s="82">
        <f>G16/SUM($G$14:$G$19)</f>
        <v>0.35</v>
      </c>
      <c r="I16" s="79"/>
      <c r="J16" s="79"/>
      <c r="K16" s="40">
        <f>$F$14*$H$16*100</f>
        <v>9.7222222222222232</v>
      </c>
      <c r="L16" s="2"/>
      <c r="M16" s="2"/>
    </row>
    <row r="17" spans="1:13" ht="18.75" customHeight="1" x14ac:dyDescent="0.25">
      <c r="A17" s="38">
        <f t="shared" si="3"/>
        <v>14</v>
      </c>
      <c r="B17" s="157"/>
      <c r="C17" s="154" t="s">
        <v>14</v>
      </c>
      <c r="D17" s="39" t="s">
        <v>15</v>
      </c>
      <c r="E17" s="144"/>
      <c r="F17" s="156"/>
      <c r="G17" s="155">
        <v>7</v>
      </c>
      <c r="H17" s="156">
        <f>G17/SUM($G$14:$G$19)</f>
        <v>0.35</v>
      </c>
      <c r="I17" s="74">
        <v>4</v>
      </c>
      <c r="J17" s="79">
        <f>I17/SUM($I$17:$I$18)</f>
        <v>0.36363636363636365</v>
      </c>
      <c r="K17" s="40">
        <f>$F$14*$H$17*J17*100</f>
        <v>3.535353535353535</v>
      </c>
      <c r="L17" s="2"/>
      <c r="M17" s="2"/>
    </row>
    <row r="18" spans="1:13" ht="18.75" customHeight="1" x14ac:dyDescent="0.25">
      <c r="A18" s="38">
        <f t="shared" si="3"/>
        <v>15</v>
      </c>
      <c r="B18" s="157"/>
      <c r="C18" s="154"/>
      <c r="D18" s="39" t="s">
        <v>209</v>
      </c>
      <c r="E18" s="144"/>
      <c r="F18" s="156"/>
      <c r="G18" s="155"/>
      <c r="H18" s="156"/>
      <c r="I18" s="74">
        <v>7</v>
      </c>
      <c r="J18" s="79">
        <f>I18/SUM($I$17:$I$18)</f>
        <v>0.63636363636363635</v>
      </c>
      <c r="K18" s="40">
        <f>$F$14*$H$17*J18*100</f>
        <v>6.1868686868686869</v>
      </c>
      <c r="L18" s="2"/>
      <c r="M18" s="2"/>
    </row>
    <row r="19" spans="1:13" ht="18.75" customHeight="1" x14ac:dyDescent="0.25">
      <c r="A19" s="38">
        <f t="shared" si="3"/>
        <v>16</v>
      </c>
      <c r="B19" s="157"/>
      <c r="C19" s="39" t="s">
        <v>16</v>
      </c>
      <c r="D19" s="39"/>
      <c r="E19" s="144"/>
      <c r="F19" s="156"/>
      <c r="G19" s="85">
        <v>2</v>
      </c>
      <c r="H19" s="79">
        <f>G19/SUM($G$14:$G$19)</f>
        <v>0.1</v>
      </c>
      <c r="I19" s="41"/>
      <c r="J19" s="42"/>
      <c r="K19" s="40">
        <f>+F14*H19*100</f>
        <v>2.7777777777777781</v>
      </c>
      <c r="L19" s="2"/>
      <c r="M19" s="2"/>
    </row>
    <row r="20" spans="1:13" x14ac:dyDescent="0.25">
      <c r="E20" s="43">
        <f>SUM(E4:E19)</f>
        <v>18</v>
      </c>
      <c r="F20" s="44">
        <f>SUM(F4:F19)</f>
        <v>1</v>
      </c>
      <c r="K20" s="43">
        <f>SUM(K4:K19)</f>
        <v>100</v>
      </c>
      <c r="L20" s="2"/>
      <c r="M20" s="2"/>
    </row>
    <row r="21" spans="1:13" x14ac:dyDescent="0.25">
      <c r="G21" s="45">
        <v>1</v>
      </c>
      <c r="H21" s="46">
        <f>SUM(H4:H12)</f>
        <v>1</v>
      </c>
      <c r="I21" s="87" t="s">
        <v>206</v>
      </c>
      <c r="J21" s="46">
        <f>SUM(J7:J8)</f>
        <v>1</v>
      </c>
    </row>
    <row r="22" spans="1:13" x14ac:dyDescent="0.25">
      <c r="G22" s="45">
        <v>2</v>
      </c>
      <c r="H22" s="46">
        <f>SUM(H13:H13)</f>
        <v>1</v>
      </c>
      <c r="I22" s="45" t="s">
        <v>204</v>
      </c>
      <c r="J22" s="46">
        <f>SUM(J9:J10)</f>
        <v>1</v>
      </c>
    </row>
    <row r="23" spans="1:13" x14ac:dyDescent="0.25">
      <c r="G23" s="45">
        <v>3</v>
      </c>
      <c r="H23" s="46">
        <f>SUM(H14:H19)</f>
        <v>1</v>
      </c>
      <c r="I23" s="45" t="s">
        <v>28</v>
      </c>
      <c r="J23" s="46">
        <f>SUM(J14:J15)</f>
        <v>1</v>
      </c>
    </row>
    <row r="24" spans="1:13" x14ac:dyDescent="0.25">
      <c r="I24" s="45" t="s">
        <v>29</v>
      </c>
      <c r="J24" s="46">
        <f>SUM(J17:J18)</f>
        <v>1</v>
      </c>
    </row>
  </sheetData>
  <mergeCells count="26">
    <mergeCell ref="H14:H15"/>
    <mergeCell ref="C17:C18"/>
    <mergeCell ref="G17:G18"/>
    <mergeCell ref="H17:H18"/>
    <mergeCell ref="B14:B19"/>
    <mergeCell ref="C14:C15"/>
    <mergeCell ref="E14:E19"/>
    <mergeCell ref="F14:F19"/>
    <mergeCell ref="G14:G15"/>
    <mergeCell ref="I2:J3"/>
    <mergeCell ref="K2:K3"/>
    <mergeCell ref="B4:B12"/>
    <mergeCell ref="E4:E12"/>
    <mergeCell ref="F4:F12"/>
    <mergeCell ref="C9:C10"/>
    <mergeCell ref="G9:G10"/>
    <mergeCell ref="H9:H10"/>
    <mergeCell ref="C7:C8"/>
    <mergeCell ref="G7:G8"/>
    <mergeCell ref="G2:H3"/>
    <mergeCell ref="H7:H8"/>
    <mergeCell ref="A2:A3"/>
    <mergeCell ref="B2:B3"/>
    <mergeCell ref="C2:C3"/>
    <mergeCell ref="D2:D3"/>
    <mergeCell ref="E2:F3"/>
  </mergeCells>
  <conditionalFormatting sqref="D4">
    <cfRule type="cellIs" dxfId="11" priority="11" operator="equal">
      <formula>"Tidak dinilai"</formula>
    </cfRule>
  </conditionalFormatting>
  <conditionalFormatting sqref="B4 B2:D2">
    <cfRule type="cellIs" dxfId="10" priority="12" operator="equal">
      <formula>"Tidak dinilai"</formula>
    </cfRule>
  </conditionalFormatting>
  <conditionalFormatting sqref="D13">
    <cfRule type="cellIs" dxfId="9" priority="6" operator="equal">
      <formula>"Tidak dinilai"</formula>
    </cfRule>
  </conditionalFormatting>
  <conditionalFormatting sqref="D6">
    <cfRule type="cellIs" dxfId="8" priority="9" operator="equal">
      <formula>"Tidak dinilai"</formula>
    </cfRule>
  </conditionalFormatting>
  <conditionalFormatting sqref="D5">
    <cfRule type="cellIs" dxfId="7" priority="10" operator="equal">
      <formula>"Tidak dinilai"</formula>
    </cfRule>
  </conditionalFormatting>
  <conditionalFormatting sqref="D9:D11">
    <cfRule type="cellIs" dxfId="6" priority="8" operator="equal">
      <formula>"Tidak dinilai"</formula>
    </cfRule>
  </conditionalFormatting>
  <conditionalFormatting sqref="D12">
    <cfRule type="cellIs" dxfId="5" priority="7" operator="equal">
      <formula>"Tidak dinilai"</formula>
    </cfRule>
  </conditionalFormatting>
  <conditionalFormatting sqref="A2">
    <cfRule type="cellIs" dxfId="4" priority="5" operator="equal">
      <formula>"Tidak dinilai"</formula>
    </cfRule>
  </conditionalFormatting>
  <conditionalFormatting sqref="E2">
    <cfRule type="cellIs" dxfId="3" priority="4" operator="equal">
      <formula>"Tidak dinilai"</formula>
    </cfRule>
  </conditionalFormatting>
  <conditionalFormatting sqref="G2">
    <cfRule type="cellIs" dxfId="2" priority="3" operator="equal">
      <formula>"Tidak dinilai"</formula>
    </cfRule>
  </conditionalFormatting>
  <conditionalFormatting sqref="I2">
    <cfRule type="cellIs" dxfId="1" priority="2" operator="equal">
      <formula>"Tidak dinilai"</formula>
    </cfRule>
  </conditionalFormatting>
  <conditionalFormatting sqref="D7:D8">
    <cfRule type="cellIs" dxfId="0" priority="1" operator="equal">
      <formula>"Tidak dinilai"</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Antar instrumen</vt:lpstr>
      <vt:lpstr>Matriks Penilaian</vt:lpstr>
      <vt:lpstr>Pembobotan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BAN-PT</cp:lastModifiedBy>
  <dcterms:created xsi:type="dcterms:W3CDTF">2020-05-13T13:58:08Z</dcterms:created>
  <dcterms:modified xsi:type="dcterms:W3CDTF">2020-07-27T15:51:11Z</dcterms:modified>
</cp:coreProperties>
</file>